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45" yWindow="-75" windowWidth="15015" windowHeight="8475"/>
  </bookViews>
  <sheets>
    <sheet name="ALL" sheetId="1" r:id="rId1"/>
    <sheet name="Fields" sheetId="10" r:id="rId2"/>
  </sheets>
  <definedNames>
    <definedName name="_xlnm._FilterDatabase" localSheetId="0" hidden="1">ALL!$A$2:$G$197</definedName>
    <definedName name="_xlnm._FilterDatabase" localSheetId="1" hidden="1">Fields!$A$1:$N$240</definedName>
    <definedName name="_xlnm.Print_Area" localSheetId="0">ALL!$A$1:$G$197</definedName>
    <definedName name="_xlnm.Print_Titles" localSheetId="0">ALL!$1:$2</definedName>
  </definedNames>
  <calcPr calcId="125725"/>
</workbook>
</file>

<file path=xl/calcChain.xml><?xml version="1.0" encoding="utf-8"?>
<calcChain xmlns="http://schemas.openxmlformats.org/spreadsheetml/2006/main">
  <c r="F22" i="1"/>
  <c r="G22"/>
  <c r="F19"/>
  <c r="G19"/>
  <c r="F91" l="1"/>
  <c r="G91"/>
  <c r="E91"/>
  <c r="G187" l="1"/>
  <c r="G193" s="1"/>
  <c r="F187"/>
  <c r="F193" s="1"/>
  <c r="E187"/>
  <c r="E193" s="1"/>
  <c r="F184"/>
  <c r="G184"/>
  <c r="E184"/>
  <c r="F173"/>
  <c r="G173"/>
  <c r="E173"/>
  <c r="G136"/>
  <c r="F136"/>
  <c r="E136"/>
  <c r="G128"/>
  <c r="F128"/>
  <c r="E128"/>
  <c r="G118"/>
  <c r="F118"/>
  <c r="E118"/>
  <c r="G114"/>
  <c r="F114"/>
  <c r="E114"/>
  <c r="G113"/>
  <c r="F113"/>
  <c r="E113"/>
  <c r="G112"/>
  <c r="F112"/>
  <c r="E112"/>
  <c r="G111"/>
  <c r="F111"/>
  <c r="E111"/>
  <c r="G98"/>
  <c r="F98"/>
  <c r="E98"/>
  <c r="F92"/>
  <c r="G92"/>
  <c r="E92"/>
  <c r="G80"/>
  <c r="G82" s="1"/>
  <c r="F80"/>
  <c r="F82" s="1"/>
  <c r="E80"/>
  <c r="E82" s="1"/>
  <c r="F25"/>
  <c r="G25"/>
  <c r="E25"/>
  <c r="G7"/>
  <c r="F7"/>
  <c r="E7"/>
  <c r="G10"/>
  <c r="F10"/>
  <c r="E10"/>
  <c r="G13"/>
  <c r="F13"/>
  <c r="E13"/>
  <c r="F16"/>
  <c r="G16"/>
  <c r="E16"/>
  <c r="F37"/>
  <c r="G37"/>
  <c r="F38"/>
  <c r="G38"/>
  <c r="F39"/>
  <c r="G39"/>
  <c r="F40"/>
  <c r="G40"/>
  <c r="E38"/>
  <c r="E39"/>
  <c r="E40"/>
  <c r="E37"/>
  <c r="E22"/>
  <c r="E19"/>
  <c r="S46" i="10" l="1"/>
  <c r="S45"/>
  <c r="S44"/>
  <c r="S13"/>
  <c r="S12"/>
  <c r="R44"/>
  <c r="R45"/>
  <c r="R46"/>
  <c r="R12"/>
  <c r="R13"/>
  <c r="Q74"/>
  <c r="Q58"/>
  <c r="Q46"/>
  <c r="Q25"/>
  <c r="Q13"/>
  <c r="P214"/>
  <c r="Q214" s="1"/>
  <c r="P198"/>
  <c r="Q198" s="1"/>
  <c r="P166"/>
  <c r="Q166" s="1"/>
  <c r="P150"/>
  <c r="Q150" s="1"/>
  <c r="P134"/>
  <c r="Q134" s="1"/>
  <c r="P105"/>
  <c r="Q105" s="1"/>
  <c r="P97"/>
  <c r="Q97" s="1"/>
  <c r="P89"/>
  <c r="Q89" s="1"/>
  <c r="P74"/>
  <c r="P73"/>
  <c r="Q73" s="1"/>
  <c r="P66"/>
  <c r="Q66" s="1"/>
  <c r="P58"/>
  <c r="P57"/>
  <c r="Q57" s="1"/>
  <c r="P50"/>
  <c r="Q50" s="1"/>
  <c r="P46"/>
  <c r="P45"/>
  <c r="Q45" s="1"/>
  <c r="P44"/>
  <c r="Q44" s="1"/>
  <c r="P37"/>
  <c r="Q37" s="1"/>
  <c r="P33"/>
  <c r="Q33" s="1"/>
  <c r="P25"/>
  <c r="P17"/>
  <c r="Q17" s="1"/>
  <c r="P13"/>
  <c r="P12"/>
  <c r="Q12" s="1"/>
  <c r="P7"/>
  <c r="Q7" s="1"/>
  <c r="C11"/>
  <c r="C10"/>
  <c r="C9"/>
  <c r="C8"/>
  <c r="C7"/>
  <c r="C6"/>
  <c r="C5"/>
  <c r="C4"/>
  <c r="C3"/>
  <c r="P3"/>
  <c r="Q3" s="1"/>
  <c r="O240"/>
  <c r="O234"/>
  <c r="O230"/>
  <c r="O228"/>
  <c r="O224"/>
  <c r="O220"/>
  <c r="O219"/>
  <c r="O200"/>
  <c r="O196"/>
  <c r="O195"/>
  <c r="O192"/>
  <c r="O188"/>
  <c r="O187"/>
  <c r="O184"/>
  <c r="O180"/>
  <c r="O179"/>
  <c r="O176"/>
  <c r="O172"/>
  <c r="O171"/>
  <c r="O167"/>
  <c r="O163"/>
  <c r="O151"/>
  <c r="O147"/>
  <c r="O144"/>
  <c r="O143"/>
  <c r="O139"/>
  <c r="O133"/>
  <c r="O129"/>
  <c r="O125"/>
  <c r="O117"/>
  <c r="O116"/>
  <c r="O113"/>
  <c r="O105"/>
  <c r="O100"/>
  <c r="O97"/>
  <c r="O95"/>
  <c r="O91"/>
  <c r="O87"/>
  <c r="O62"/>
  <c r="O58"/>
  <c r="O57"/>
  <c r="O54"/>
  <c r="O50"/>
  <c r="O49"/>
  <c r="O35"/>
  <c r="O29"/>
  <c r="O23"/>
  <c r="O17"/>
  <c r="O6"/>
  <c r="J19"/>
  <c r="J23"/>
  <c r="J35"/>
  <c r="J48"/>
  <c r="J56"/>
  <c r="J59"/>
  <c r="J63"/>
  <c r="J66"/>
  <c r="J70"/>
  <c r="J71"/>
  <c r="J74"/>
  <c r="J78"/>
  <c r="J83"/>
  <c r="J92"/>
  <c r="J97"/>
  <c r="J100"/>
  <c r="J105"/>
  <c r="J108"/>
  <c r="J113"/>
  <c r="J116"/>
  <c r="J121"/>
  <c r="J124"/>
  <c r="J129"/>
  <c r="J132"/>
  <c r="J137"/>
  <c r="J140"/>
  <c r="J144"/>
  <c r="J145"/>
  <c r="J148"/>
  <c r="J152"/>
  <c r="J153"/>
  <c r="J156"/>
  <c r="J157"/>
  <c r="J160"/>
  <c r="J161"/>
  <c r="J164"/>
  <c r="J168"/>
  <c r="J169"/>
  <c r="J172"/>
  <c r="J176"/>
  <c r="J177"/>
  <c r="J180"/>
  <c r="J184"/>
  <c r="J185"/>
  <c r="J188"/>
  <c r="J192"/>
  <c r="J193"/>
  <c r="J196"/>
  <c r="J200"/>
  <c r="J201"/>
  <c r="J204"/>
  <c r="J208"/>
  <c r="J209"/>
  <c r="J212"/>
  <c r="J216"/>
  <c r="J217"/>
  <c r="J220"/>
  <c r="J224"/>
  <c r="J225"/>
  <c r="J228"/>
  <c r="J232"/>
  <c r="J233"/>
  <c r="J236"/>
  <c r="J240"/>
  <c r="M160"/>
  <c r="K160"/>
  <c r="L160" s="1"/>
  <c r="H160"/>
  <c r="C160"/>
  <c r="M159"/>
  <c r="N159" s="1"/>
  <c r="K159"/>
  <c r="L159" s="1"/>
  <c r="H159"/>
  <c r="J159" s="1"/>
  <c r="C159"/>
  <c r="M158"/>
  <c r="K158"/>
  <c r="L158" s="1"/>
  <c r="H158"/>
  <c r="J158" s="1"/>
  <c r="C158"/>
  <c r="M157"/>
  <c r="K157"/>
  <c r="L157" s="1"/>
  <c r="H157"/>
  <c r="C157"/>
  <c r="M156"/>
  <c r="K156"/>
  <c r="L156" s="1"/>
  <c r="H156"/>
  <c r="C156"/>
  <c r="M155"/>
  <c r="N155" s="1"/>
  <c r="K155"/>
  <c r="L155" s="1"/>
  <c r="H155"/>
  <c r="J155" s="1"/>
  <c r="C155"/>
  <c r="M152"/>
  <c r="K152"/>
  <c r="L152" s="1"/>
  <c r="H152"/>
  <c r="C152"/>
  <c r="M151"/>
  <c r="N151" s="1"/>
  <c r="K151"/>
  <c r="L151" s="1"/>
  <c r="H151"/>
  <c r="J151" s="1"/>
  <c r="C151"/>
  <c r="M148"/>
  <c r="K148"/>
  <c r="L148" s="1"/>
  <c r="H148"/>
  <c r="C148"/>
  <c r="M154"/>
  <c r="K154"/>
  <c r="L154" s="1"/>
  <c r="H154"/>
  <c r="C154"/>
  <c r="M153"/>
  <c r="N153" s="1"/>
  <c r="K153"/>
  <c r="L153" s="1"/>
  <c r="H153"/>
  <c r="C153"/>
  <c r="M150"/>
  <c r="N150" s="1"/>
  <c r="K150"/>
  <c r="L150" s="1"/>
  <c r="H150"/>
  <c r="J150" s="1"/>
  <c r="C150"/>
  <c r="M147"/>
  <c r="N147" s="1"/>
  <c r="K147"/>
  <c r="L147" s="1"/>
  <c r="H147"/>
  <c r="J147" s="1"/>
  <c r="C147"/>
  <c r="M149"/>
  <c r="N149" s="1"/>
  <c r="K149"/>
  <c r="L149" s="1"/>
  <c r="H149"/>
  <c r="I149" s="1"/>
  <c r="C149"/>
  <c r="C167"/>
  <c r="H167"/>
  <c r="I167" s="1"/>
  <c r="K167"/>
  <c r="L167" s="1"/>
  <c r="M167"/>
  <c r="N167" s="1"/>
  <c r="M145"/>
  <c r="N145" s="1"/>
  <c r="K145"/>
  <c r="L145" s="1"/>
  <c r="H145"/>
  <c r="C145"/>
  <c r="M143"/>
  <c r="N143" s="1"/>
  <c r="K143"/>
  <c r="L143" s="1"/>
  <c r="H143"/>
  <c r="J143" s="1"/>
  <c r="C143"/>
  <c r="C88"/>
  <c r="C89"/>
  <c r="C90"/>
  <c r="C86"/>
  <c r="C85"/>
  <c r="P85" s="1"/>
  <c r="Q85" s="1"/>
  <c r="C84"/>
  <c r="C82"/>
  <c r="C81"/>
  <c r="C80"/>
  <c r="C41"/>
  <c r="C42"/>
  <c r="P42" s="1"/>
  <c r="Q42" s="1"/>
  <c r="C40"/>
  <c r="C37"/>
  <c r="C38"/>
  <c r="C36"/>
  <c r="C53"/>
  <c r="C54"/>
  <c r="C55"/>
  <c r="C56"/>
  <c r="C57"/>
  <c r="C58"/>
  <c r="C59"/>
  <c r="C60"/>
  <c r="C61"/>
  <c r="C62"/>
  <c r="C63"/>
  <c r="C64"/>
  <c r="C65"/>
  <c r="C66"/>
  <c r="C67"/>
  <c r="C68"/>
  <c r="C69"/>
  <c r="C70"/>
  <c r="C71"/>
  <c r="C72"/>
  <c r="C73"/>
  <c r="C74"/>
  <c r="C75"/>
  <c r="C76"/>
  <c r="C77"/>
  <c r="C78"/>
  <c r="C79"/>
  <c r="C83"/>
  <c r="C87"/>
  <c r="C91"/>
  <c r="C92"/>
  <c r="C93"/>
  <c r="C94"/>
  <c r="C95"/>
  <c r="C96"/>
  <c r="C97"/>
  <c r="C98"/>
  <c r="C99"/>
  <c r="C100"/>
  <c r="C101"/>
  <c r="C102"/>
  <c r="C103"/>
  <c r="C104"/>
  <c r="C105"/>
  <c r="C106"/>
  <c r="C107"/>
  <c r="C108"/>
  <c r="C109"/>
  <c r="C110"/>
  <c r="C111"/>
  <c r="C112"/>
  <c r="C113"/>
  <c r="P113" s="1"/>
  <c r="Q113" s="1"/>
  <c r="C114"/>
  <c r="C115"/>
  <c r="C116"/>
  <c r="C117"/>
  <c r="C118"/>
  <c r="C119"/>
  <c r="C120"/>
  <c r="C121"/>
  <c r="C122"/>
  <c r="C123"/>
  <c r="C124"/>
  <c r="C125"/>
  <c r="C126"/>
  <c r="C127"/>
  <c r="C128"/>
  <c r="C129"/>
  <c r="C130"/>
  <c r="C131"/>
  <c r="C132"/>
  <c r="C133"/>
  <c r="C134"/>
  <c r="C135"/>
  <c r="C136"/>
  <c r="C137"/>
  <c r="C138"/>
  <c r="C139"/>
  <c r="C140"/>
  <c r="C141"/>
  <c r="C142"/>
  <c r="C144"/>
  <c r="C146"/>
  <c r="C161"/>
  <c r="C162"/>
  <c r="C163"/>
  <c r="C164"/>
  <c r="C165"/>
  <c r="C168"/>
  <c r="C166"/>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P230" s="1"/>
  <c r="Q230" s="1"/>
  <c r="C231"/>
  <c r="C232"/>
  <c r="C233"/>
  <c r="C234"/>
  <c r="C235"/>
  <c r="C236"/>
  <c r="C237"/>
  <c r="C238"/>
  <c r="C239"/>
  <c r="C240"/>
  <c r="C18"/>
  <c r="C19"/>
  <c r="C20"/>
  <c r="C21"/>
  <c r="P21" s="1"/>
  <c r="Q21" s="1"/>
  <c r="C22"/>
  <c r="C23"/>
  <c r="C24"/>
  <c r="C25"/>
  <c r="C26"/>
  <c r="C27"/>
  <c r="C28"/>
  <c r="C29"/>
  <c r="P29" s="1"/>
  <c r="Q29" s="1"/>
  <c r="C30"/>
  <c r="C31"/>
  <c r="C32"/>
  <c r="C33"/>
  <c r="C34"/>
  <c r="C35"/>
  <c r="C39"/>
  <c r="C43"/>
  <c r="C47"/>
  <c r="C48"/>
  <c r="C49"/>
  <c r="C50"/>
  <c r="C51"/>
  <c r="C52"/>
  <c r="C16"/>
  <c r="C17"/>
  <c r="C15"/>
  <c r="C14"/>
  <c r="H15"/>
  <c r="J15" s="1"/>
  <c r="H16"/>
  <c r="J16" s="1"/>
  <c r="H17"/>
  <c r="J17" s="1"/>
  <c r="H18"/>
  <c r="J18" s="1"/>
  <c r="H19"/>
  <c r="H20"/>
  <c r="J20" s="1"/>
  <c r="H21"/>
  <c r="J21" s="1"/>
  <c r="H22"/>
  <c r="J22" s="1"/>
  <c r="H23"/>
  <c r="H24"/>
  <c r="J24" s="1"/>
  <c r="H25"/>
  <c r="J25" s="1"/>
  <c r="H26"/>
  <c r="J26" s="1"/>
  <c r="H27"/>
  <c r="J27" s="1"/>
  <c r="H28"/>
  <c r="J28" s="1"/>
  <c r="H29"/>
  <c r="J29" s="1"/>
  <c r="H30"/>
  <c r="J30" s="1"/>
  <c r="H31"/>
  <c r="J31" s="1"/>
  <c r="H32"/>
  <c r="J32" s="1"/>
  <c r="H33"/>
  <c r="J33" s="1"/>
  <c r="H34"/>
  <c r="J34" s="1"/>
  <c r="H35"/>
  <c r="H39"/>
  <c r="J39" s="1"/>
  <c r="H43"/>
  <c r="J43" s="1"/>
  <c r="H47"/>
  <c r="J47" s="1"/>
  <c r="H48"/>
  <c r="H49"/>
  <c r="J49" s="1"/>
  <c r="H50"/>
  <c r="J50" s="1"/>
  <c r="H51"/>
  <c r="J51" s="1"/>
  <c r="H52"/>
  <c r="J52" s="1"/>
  <c r="H53"/>
  <c r="J53" s="1"/>
  <c r="H54"/>
  <c r="J54" s="1"/>
  <c r="H55"/>
  <c r="J55" s="1"/>
  <c r="H56"/>
  <c r="H57"/>
  <c r="J57" s="1"/>
  <c r="H58"/>
  <c r="J58" s="1"/>
  <c r="H59"/>
  <c r="H60"/>
  <c r="J60" s="1"/>
  <c r="H61"/>
  <c r="J61" s="1"/>
  <c r="H62"/>
  <c r="J62" s="1"/>
  <c r="H63"/>
  <c r="H64"/>
  <c r="J64" s="1"/>
  <c r="H65"/>
  <c r="J65" s="1"/>
  <c r="H66"/>
  <c r="H67"/>
  <c r="J67" s="1"/>
  <c r="H68"/>
  <c r="J68" s="1"/>
  <c r="H69"/>
  <c r="J69" s="1"/>
  <c r="H70"/>
  <c r="H71"/>
  <c r="H72"/>
  <c r="J72" s="1"/>
  <c r="H73"/>
  <c r="J73" s="1"/>
  <c r="H74"/>
  <c r="H75"/>
  <c r="J75" s="1"/>
  <c r="H76"/>
  <c r="J76" s="1"/>
  <c r="H77"/>
  <c r="J77" s="1"/>
  <c r="H78"/>
  <c r="H79"/>
  <c r="J79" s="1"/>
  <c r="H83"/>
  <c r="H87"/>
  <c r="J87" s="1"/>
  <c r="H91"/>
  <c r="J91" s="1"/>
  <c r="H92"/>
  <c r="H93"/>
  <c r="J93" s="1"/>
  <c r="H94"/>
  <c r="J94" s="1"/>
  <c r="H95"/>
  <c r="J95" s="1"/>
  <c r="H96"/>
  <c r="J96" s="1"/>
  <c r="H97"/>
  <c r="H98"/>
  <c r="J98" s="1"/>
  <c r="H99"/>
  <c r="J99" s="1"/>
  <c r="H100"/>
  <c r="H101"/>
  <c r="J101" s="1"/>
  <c r="H102"/>
  <c r="J102" s="1"/>
  <c r="H103"/>
  <c r="J103" s="1"/>
  <c r="H104"/>
  <c r="J104" s="1"/>
  <c r="H105"/>
  <c r="H106"/>
  <c r="J106" s="1"/>
  <c r="H107"/>
  <c r="J107" s="1"/>
  <c r="H108"/>
  <c r="H109"/>
  <c r="J109" s="1"/>
  <c r="H110"/>
  <c r="J110" s="1"/>
  <c r="H111"/>
  <c r="J111" s="1"/>
  <c r="H112"/>
  <c r="J112" s="1"/>
  <c r="H113"/>
  <c r="H114"/>
  <c r="J114" s="1"/>
  <c r="H115"/>
  <c r="J115" s="1"/>
  <c r="H116"/>
  <c r="H117"/>
  <c r="J117" s="1"/>
  <c r="H118"/>
  <c r="J118" s="1"/>
  <c r="H119"/>
  <c r="J119" s="1"/>
  <c r="H120"/>
  <c r="J120" s="1"/>
  <c r="H121"/>
  <c r="H122"/>
  <c r="J122" s="1"/>
  <c r="H123"/>
  <c r="J123" s="1"/>
  <c r="H124"/>
  <c r="H125"/>
  <c r="J125" s="1"/>
  <c r="H126"/>
  <c r="J126" s="1"/>
  <c r="H127"/>
  <c r="J127" s="1"/>
  <c r="H128"/>
  <c r="J128" s="1"/>
  <c r="H129"/>
  <c r="H130"/>
  <c r="J130" s="1"/>
  <c r="H131"/>
  <c r="J131" s="1"/>
  <c r="H132"/>
  <c r="H133"/>
  <c r="J133" s="1"/>
  <c r="H134"/>
  <c r="J134" s="1"/>
  <c r="H135"/>
  <c r="J135" s="1"/>
  <c r="H136"/>
  <c r="J136" s="1"/>
  <c r="H137"/>
  <c r="H138"/>
  <c r="J138" s="1"/>
  <c r="H139"/>
  <c r="J139" s="1"/>
  <c r="H140"/>
  <c r="H141"/>
  <c r="J141" s="1"/>
  <c r="H142"/>
  <c r="J142" s="1"/>
  <c r="H144"/>
  <c r="H146"/>
  <c r="J146" s="1"/>
  <c r="H161"/>
  <c r="H162"/>
  <c r="J162" s="1"/>
  <c r="H163"/>
  <c r="J163" s="1"/>
  <c r="H164"/>
  <c r="H165"/>
  <c r="J165" s="1"/>
  <c r="H168"/>
  <c r="H166"/>
  <c r="J166" s="1"/>
  <c r="H169"/>
  <c r="H170"/>
  <c r="J170" s="1"/>
  <c r="H171"/>
  <c r="J171" s="1"/>
  <c r="H172"/>
  <c r="H173"/>
  <c r="J173" s="1"/>
  <c r="H174"/>
  <c r="J174" s="1"/>
  <c r="H175"/>
  <c r="J175" s="1"/>
  <c r="H176"/>
  <c r="H177"/>
  <c r="H178"/>
  <c r="J178" s="1"/>
  <c r="H179"/>
  <c r="J179" s="1"/>
  <c r="H180"/>
  <c r="H181"/>
  <c r="J181" s="1"/>
  <c r="H182"/>
  <c r="J182" s="1"/>
  <c r="H183"/>
  <c r="J183" s="1"/>
  <c r="H184"/>
  <c r="H185"/>
  <c r="H186"/>
  <c r="J186" s="1"/>
  <c r="H187"/>
  <c r="J187" s="1"/>
  <c r="H188"/>
  <c r="H189"/>
  <c r="J189" s="1"/>
  <c r="H190"/>
  <c r="J190" s="1"/>
  <c r="H191"/>
  <c r="J191" s="1"/>
  <c r="H192"/>
  <c r="H193"/>
  <c r="H194"/>
  <c r="J194" s="1"/>
  <c r="H195"/>
  <c r="J195" s="1"/>
  <c r="H196"/>
  <c r="H197"/>
  <c r="J197" s="1"/>
  <c r="H198"/>
  <c r="J198" s="1"/>
  <c r="H199"/>
  <c r="J199" s="1"/>
  <c r="H200"/>
  <c r="H201"/>
  <c r="H202"/>
  <c r="J202" s="1"/>
  <c r="H203"/>
  <c r="J203" s="1"/>
  <c r="H204"/>
  <c r="H205"/>
  <c r="J205" s="1"/>
  <c r="H206"/>
  <c r="J206" s="1"/>
  <c r="H207"/>
  <c r="J207" s="1"/>
  <c r="H208"/>
  <c r="H209"/>
  <c r="H210"/>
  <c r="J210" s="1"/>
  <c r="H211"/>
  <c r="J211" s="1"/>
  <c r="H212"/>
  <c r="H213"/>
  <c r="J213" s="1"/>
  <c r="H214"/>
  <c r="J214" s="1"/>
  <c r="H215"/>
  <c r="J215" s="1"/>
  <c r="H216"/>
  <c r="H217"/>
  <c r="H218"/>
  <c r="J218" s="1"/>
  <c r="H219"/>
  <c r="J219" s="1"/>
  <c r="H220"/>
  <c r="H221"/>
  <c r="J221" s="1"/>
  <c r="H222"/>
  <c r="J222" s="1"/>
  <c r="H223"/>
  <c r="J223" s="1"/>
  <c r="H224"/>
  <c r="H225"/>
  <c r="H226"/>
  <c r="J226" s="1"/>
  <c r="H227"/>
  <c r="J227" s="1"/>
  <c r="H228"/>
  <c r="H229"/>
  <c r="J229" s="1"/>
  <c r="H230"/>
  <c r="J230" s="1"/>
  <c r="H231"/>
  <c r="J231" s="1"/>
  <c r="H232"/>
  <c r="H233"/>
  <c r="H234"/>
  <c r="J234" s="1"/>
  <c r="H235"/>
  <c r="J235" s="1"/>
  <c r="H236"/>
  <c r="H237"/>
  <c r="J237" s="1"/>
  <c r="H238"/>
  <c r="J238" s="1"/>
  <c r="H239"/>
  <c r="J239" s="1"/>
  <c r="H240"/>
  <c r="H14"/>
  <c r="J14" s="1"/>
  <c r="H5"/>
  <c r="J5" s="1"/>
  <c r="H6"/>
  <c r="J6" s="1"/>
  <c r="H7"/>
  <c r="J7" s="1"/>
  <c r="H8"/>
  <c r="J8" s="1"/>
  <c r="H9"/>
  <c r="J9" s="1"/>
  <c r="H3"/>
  <c r="J3" s="1"/>
  <c r="H10"/>
  <c r="J10" s="1"/>
  <c r="H11"/>
  <c r="J11" s="1"/>
  <c r="H4"/>
  <c r="J4" s="1"/>
  <c r="K15"/>
  <c r="L15" s="1"/>
  <c r="M15"/>
  <c r="N15" s="1"/>
  <c r="K16"/>
  <c r="L16" s="1"/>
  <c r="M16"/>
  <c r="N16" s="1"/>
  <c r="K17"/>
  <c r="L17" s="1"/>
  <c r="M17"/>
  <c r="N17" s="1"/>
  <c r="K18"/>
  <c r="L18" s="1"/>
  <c r="M18"/>
  <c r="K19"/>
  <c r="L19" s="1"/>
  <c r="M19"/>
  <c r="N19" s="1"/>
  <c r="K20"/>
  <c r="L20" s="1"/>
  <c r="M20"/>
  <c r="K21"/>
  <c r="L21" s="1"/>
  <c r="M21"/>
  <c r="N21" s="1"/>
  <c r="K22"/>
  <c r="L22" s="1"/>
  <c r="M22"/>
  <c r="N22" s="1"/>
  <c r="K23"/>
  <c r="L23" s="1"/>
  <c r="M23"/>
  <c r="N23" s="1"/>
  <c r="K24"/>
  <c r="L24" s="1"/>
  <c r="M24"/>
  <c r="K25"/>
  <c r="L25" s="1"/>
  <c r="M25"/>
  <c r="N25" s="1"/>
  <c r="K26"/>
  <c r="L26" s="1"/>
  <c r="M26"/>
  <c r="K27"/>
  <c r="L27" s="1"/>
  <c r="M27"/>
  <c r="N27" s="1"/>
  <c r="K28"/>
  <c r="L28" s="1"/>
  <c r="M28"/>
  <c r="N28" s="1"/>
  <c r="K29"/>
  <c r="L29" s="1"/>
  <c r="M29"/>
  <c r="N29" s="1"/>
  <c r="K30"/>
  <c r="L30" s="1"/>
  <c r="M30"/>
  <c r="K31"/>
  <c r="L31" s="1"/>
  <c r="M31"/>
  <c r="N31" s="1"/>
  <c r="K32"/>
  <c r="L32" s="1"/>
  <c r="M32"/>
  <c r="K33"/>
  <c r="L33" s="1"/>
  <c r="M33"/>
  <c r="N33" s="1"/>
  <c r="K34"/>
  <c r="L34" s="1"/>
  <c r="M34"/>
  <c r="N34" s="1"/>
  <c r="K35"/>
  <c r="L35" s="1"/>
  <c r="M35"/>
  <c r="N35" s="1"/>
  <c r="K39"/>
  <c r="L39" s="1"/>
  <c r="M39"/>
  <c r="K43"/>
  <c r="L43" s="1"/>
  <c r="M43"/>
  <c r="N43" s="1"/>
  <c r="K47"/>
  <c r="L47" s="1"/>
  <c r="M47"/>
  <c r="K48"/>
  <c r="L48" s="1"/>
  <c r="M48"/>
  <c r="N48" s="1"/>
  <c r="K49"/>
  <c r="L49" s="1"/>
  <c r="M49"/>
  <c r="N49" s="1"/>
  <c r="K50"/>
  <c r="L50" s="1"/>
  <c r="M50"/>
  <c r="N50" s="1"/>
  <c r="K51"/>
  <c r="L51" s="1"/>
  <c r="M51"/>
  <c r="K52"/>
  <c r="L52" s="1"/>
  <c r="M52"/>
  <c r="N52" s="1"/>
  <c r="K53"/>
  <c r="L53" s="1"/>
  <c r="M53"/>
  <c r="N53" s="1"/>
  <c r="K54"/>
  <c r="L54" s="1"/>
  <c r="M54"/>
  <c r="N54" s="1"/>
  <c r="K55"/>
  <c r="L55" s="1"/>
  <c r="M55"/>
  <c r="K56"/>
  <c r="L56" s="1"/>
  <c r="M56"/>
  <c r="N56" s="1"/>
  <c r="K57"/>
  <c r="L57" s="1"/>
  <c r="M57"/>
  <c r="N57" s="1"/>
  <c r="K58"/>
  <c r="L58" s="1"/>
  <c r="M58"/>
  <c r="N58" s="1"/>
  <c r="K59"/>
  <c r="L59" s="1"/>
  <c r="M59"/>
  <c r="K60"/>
  <c r="L60" s="1"/>
  <c r="M60"/>
  <c r="N60" s="1"/>
  <c r="K61"/>
  <c r="L61" s="1"/>
  <c r="M61"/>
  <c r="N61" s="1"/>
  <c r="K62"/>
  <c r="L62" s="1"/>
  <c r="M62"/>
  <c r="N62" s="1"/>
  <c r="K63"/>
  <c r="L63" s="1"/>
  <c r="M63"/>
  <c r="N63" s="1"/>
  <c r="K64"/>
  <c r="L64" s="1"/>
  <c r="M64"/>
  <c r="N64" s="1"/>
  <c r="K65"/>
  <c r="L65" s="1"/>
  <c r="M65"/>
  <c r="N65" s="1"/>
  <c r="K66"/>
  <c r="L66" s="1"/>
  <c r="M66"/>
  <c r="N66" s="1"/>
  <c r="K67"/>
  <c r="L67" s="1"/>
  <c r="M67"/>
  <c r="N67" s="1"/>
  <c r="K68"/>
  <c r="L68" s="1"/>
  <c r="M68"/>
  <c r="N68" s="1"/>
  <c r="K69"/>
  <c r="L69" s="1"/>
  <c r="M69"/>
  <c r="N69" s="1"/>
  <c r="K70"/>
  <c r="L70" s="1"/>
  <c r="M70"/>
  <c r="N70" s="1"/>
  <c r="K71"/>
  <c r="L71" s="1"/>
  <c r="M71"/>
  <c r="N71" s="1"/>
  <c r="K72"/>
  <c r="L72" s="1"/>
  <c r="M72"/>
  <c r="N72" s="1"/>
  <c r="K73"/>
  <c r="L73" s="1"/>
  <c r="M73"/>
  <c r="N73" s="1"/>
  <c r="K74"/>
  <c r="L74" s="1"/>
  <c r="M74"/>
  <c r="N74" s="1"/>
  <c r="K75"/>
  <c r="L75" s="1"/>
  <c r="M75"/>
  <c r="N75" s="1"/>
  <c r="K76"/>
  <c r="L76" s="1"/>
  <c r="M76"/>
  <c r="N76" s="1"/>
  <c r="K77"/>
  <c r="L77" s="1"/>
  <c r="M77"/>
  <c r="N77" s="1"/>
  <c r="K78"/>
  <c r="L78" s="1"/>
  <c r="M78"/>
  <c r="N78" s="1"/>
  <c r="K79"/>
  <c r="L79" s="1"/>
  <c r="M79"/>
  <c r="K83"/>
  <c r="L83" s="1"/>
  <c r="M83"/>
  <c r="N83" s="1"/>
  <c r="K87"/>
  <c r="L87" s="1"/>
  <c r="M87"/>
  <c r="N87" s="1"/>
  <c r="K91"/>
  <c r="L91" s="1"/>
  <c r="M91"/>
  <c r="N91" s="1"/>
  <c r="K92"/>
  <c r="L92" s="1"/>
  <c r="M92"/>
  <c r="K93"/>
  <c r="L93" s="1"/>
  <c r="M93"/>
  <c r="N93" s="1"/>
  <c r="K94"/>
  <c r="L94" s="1"/>
  <c r="M94"/>
  <c r="K95"/>
  <c r="L95" s="1"/>
  <c r="M95"/>
  <c r="N95" s="1"/>
  <c r="K96"/>
  <c r="L96" s="1"/>
  <c r="M96"/>
  <c r="N96" s="1"/>
  <c r="K97"/>
  <c r="L97" s="1"/>
  <c r="M97"/>
  <c r="N97" s="1"/>
  <c r="K98"/>
  <c r="L98" s="1"/>
  <c r="M98"/>
  <c r="K99"/>
  <c r="L99" s="1"/>
  <c r="M99"/>
  <c r="N99" s="1"/>
  <c r="K100"/>
  <c r="L100" s="1"/>
  <c r="M100"/>
  <c r="N100" s="1"/>
  <c r="K101"/>
  <c r="L101" s="1"/>
  <c r="M101"/>
  <c r="N101" s="1"/>
  <c r="K102"/>
  <c r="L102" s="1"/>
  <c r="M102"/>
  <c r="K103"/>
  <c r="L103" s="1"/>
  <c r="M103"/>
  <c r="N103" s="1"/>
  <c r="K104"/>
  <c r="L104" s="1"/>
  <c r="M104"/>
  <c r="K105"/>
  <c r="L105" s="1"/>
  <c r="M105"/>
  <c r="N105" s="1"/>
  <c r="K106"/>
  <c r="L106" s="1"/>
  <c r="M106"/>
  <c r="K107"/>
  <c r="L107" s="1"/>
  <c r="M107"/>
  <c r="N107" s="1"/>
  <c r="K108"/>
  <c r="L108" s="1"/>
  <c r="M108"/>
  <c r="N108" s="1"/>
  <c r="K109"/>
  <c r="L109" s="1"/>
  <c r="M109"/>
  <c r="N109" s="1"/>
  <c r="K110"/>
  <c r="L110" s="1"/>
  <c r="M110"/>
  <c r="K111"/>
  <c r="L111" s="1"/>
  <c r="M111"/>
  <c r="N111" s="1"/>
  <c r="K112"/>
  <c r="L112" s="1"/>
  <c r="M112"/>
  <c r="N112" s="1"/>
  <c r="K113"/>
  <c r="L113" s="1"/>
  <c r="M113"/>
  <c r="N113" s="1"/>
  <c r="K114"/>
  <c r="L114" s="1"/>
  <c r="M114"/>
  <c r="K115"/>
  <c r="L115" s="1"/>
  <c r="M115"/>
  <c r="N115" s="1"/>
  <c r="K116"/>
  <c r="L116" s="1"/>
  <c r="M116"/>
  <c r="N116" s="1"/>
  <c r="K117"/>
  <c r="L117" s="1"/>
  <c r="M117"/>
  <c r="N117" s="1"/>
  <c r="K118"/>
  <c r="L118" s="1"/>
  <c r="M118"/>
  <c r="K119"/>
  <c r="L119" s="1"/>
  <c r="M119"/>
  <c r="N119" s="1"/>
  <c r="K120"/>
  <c r="L120" s="1"/>
  <c r="M120"/>
  <c r="N120" s="1"/>
  <c r="K121"/>
  <c r="L121" s="1"/>
  <c r="M121"/>
  <c r="N121" s="1"/>
  <c r="K122"/>
  <c r="L122" s="1"/>
  <c r="M122"/>
  <c r="N122" s="1"/>
  <c r="K123"/>
  <c r="L123" s="1"/>
  <c r="M123"/>
  <c r="N123" s="1"/>
  <c r="K124"/>
  <c r="L124" s="1"/>
  <c r="M124"/>
  <c r="N124" s="1"/>
  <c r="K125"/>
  <c r="L125" s="1"/>
  <c r="M125"/>
  <c r="N125" s="1"/>
  <c r="K126"/>
  <c r="L126" s="1"/>
  <c r="M126"/>
  <c r="K127"/>
  <c r="L127" s="1"/>
  <c r="M127"/>
  <c r="N127" s="1"/>
  <c r="K128"/>
  <c r="L128" s="1"/>
  <c r="M128"/>
  <c r="K129"/>
  <c r="L129" s="1"/>
  <c r="M129"/>
  <c r="N129" s="1"/>
  <c r="K130"/>
  <c r="L130" s="1"/>
  <c r="M130"/>
  <c r="K131"/>
  <c r="L131" s="1"/>
  <c r="M131"/>
  <c r="N131" s="1"/>
  <c r="K132"/>
  <c r="L132" s="1"/>
  <c r="M132"/>
  <c r="K133"/>
  <c r="L133" s="1"/>
  <c r="M133"/>
  <c r="N133" s="1"/>
  <c r="K134"/>
  <c r="L134" s="1"/>
  <c r="M134"/>
  <c r="K135"/>
  <c r="L135" s="1"/>
  <c r="M135"/>
  <c r="N135" s="1"/>
  <c r="K136"/>
  <c r="L136" s="1"/>
  <c r="M136"/>
  <c r="K137"/>
  <c r="L137" s="1"/>
  <c r="M137"/>
  <c r="N137" s="1"/>
  <c r="K138"/>
  <c r="L138" s="1"/>
  <c r="M138"/>
  <c r="N138" s="1"/>
  <c r="K139"/>
  <c r="L139" s="1"/>
  <c r="M139"/>
  <c r="N139" s="1"/>
  <c r="K140"/>
  <c r="L140" s="1"/>
  <c r="M140"/>
  <c r="K141"/>
  <c r="L141" s="1"/>
  <c r="M141"/>
  <c r="N141" s="1"/>
  <c r="K142"/>
  <c r="L142" s="1"/>
  <c r="M142"/>
  <c r="K144"/>
  <c r="L144" s="1"/>
  <c r="M144"/>
  <c r="N144" s="1"/>
  <c r="K146"/>
  <c r="L146" s="1"/>
  <c r="M146"/>
  <c r="K161"/>
  <c r="L161" s="1"/>
  <c r="M161"/>
  <c r="N161" s="1"/>
  <c r="K162"/>
  <c r="L162" s="1"/>
  <c r="M162"/>
  <c r="K163"/>
  <c r="L163" s="1"/>
  <c r="M163"/>
  <c r="N163" s="1"/>
  <c r="K164"/>
  <c r="L164" s="1"/>
  <c r="M164"/>
  <c r="K165"/>
  <c r="L165" s="1"/>
  <c r="M165"/>
  <c r="N165" s="1"/>
  <c r="K168"/>
  <c r="L168" s="1"/>
  <c r="M168"/>
  <c r="K166"/>
  <c r="L166" s="1"/>
  <c r="M166"/>
  <c r="N166" s="1"/>
  <c r="K169"/>
  <c r="L169" s="1"/>
  <c r="M169"/>
  <c r="K170"/>
  <c r="L170" s="1"/>
  <c r="M170"/>
  <c r="N170" s="1"/>
  <c r="K171"/>
  <c r="L171" s="1"/>
  <c r="M171"/>
  <c r="N171" s="1"/>
  <c r="K172"/>
  <c r="L172" s="1"/>
  <c r="M172"/>
  <c r="N172" s="1"/>
  <c r="K173"/>
  <c r="L173" s="1"/>
  <c r="M173"/>
  <c r="K174"/>
  <c r="L174" s="1"/>
  <c r="M174"/>
  <c r="N174" s="1"/>
  <c r="K175"/>
  <c r="L175" s="1"/>
  <c r="M175"/>
  <c r="N175" s="1"/>
  <c r="K176"/>
  <c r="L176" s="1"/>
  <c r="M176"/>
  <c r="N176" s="1"/>
  <c r="K177"/>
  <c r="L177" s="1"/>
  <c r="M177"/>
  <c r="K178"/>
  <c r="L178" s="1"/>
  <c r="M178"/>
  <c r="N178" s="1"/>
  <c r="K179"/>
  <c r="L179" s="1"/>
  <c r="M179"/>
  <c r="N179" s="1"/>
  <c r="K180"/>
  <c r="L180" s="1"/>
  <c r="M180"/>
  <c r="N180" s="1"/>
  <c r="K181"/>
  <c r="L181" s="1"/>
  <c r="M181"/>
  <c r="K182"/>
  <c r="L182" s="1"/>
  <c r="M182"/>
  <c r="N182" s="1"/>
  <c r="K183"/>
  <c r="L183" s="1"/>
  <c r="M183"/>
  <c r="N183" s="1"/>
  <c r="K184"/>
  <c r="L184" s="1"/>
  <c r="M184"/>
  <c r="N184" s="1"/>
  <c r="K185"/>
  <c r="L185" s="1"/>
  <c r="M185"/>
  <c r="K186"/>
  <c r="L186" s="1"/>
  <c r="M186"/>
  <c r="N186" s="1"/>
  <c r="K187"/>
  <c r="L187" s="1"/>
  <c r="M187"/>
  <c r="N187" s="1"/>
  <c r="K188"/>
  <c r="L188" s="1"/>
  <c r="M188"/>
  <c r="N188" s="1"/>
  <c r="K189"/>
  <c r="L189" s="1"/>
  <c r="M189"/>
  <c r="K190"/>
  <c r="L190" s="1"/>
  <c r="M190"/>
  <c r="N190" s="1"/>
  <c r="K191"/>
  <c r="L191" s="1"/>
  <c r="M191"/>
  <c r="N191" s="1"/>
  <c r="K192"/>
  <c r="L192" s="1"/>
  <c r="M192"/>
  <c r="N192" s="1"/>
  <c r="K193"/>
  <c r="L193" s="1"/>
  <c r="M193"/>
  <c r="K194"/>
  <c r="L194" s="1"/>
  <c r="M194"/>
  <c r="N194" s="1"/>
  <c r="K195"/>
  <c r="L195" s="1"/>
  <c r="M195"/>
  <c r="N195" s="1"/>
  <c r="K196"/>
  <c r="L196" s="1"/>
  <c r="M196"/>
  <c r="N196" s="1"/>
  <c r="K197"/>
  <c r="L197" s="1"/>
  <c r="M197"/>
  <c r="K198"/>
  <c r="L198" s="1"/>
  <c r="M198"/>
  <c r="N198" s="1"/>
  <c r="K199"/>
  <c r="L199" s="1"/>
  <c r="M199"/>
  <c r="N199" s="1"/>
  <c r="K200"/>
  <c r="L200" s="1"/>
  <c r="M200"/>
  <c r="N200" s="1"/>
  <c r="K201"/>
  <c r="L201" s="1"/>
  <c r="M201"/>
  <c r="N201" s="1"/>
  <c r="K202"/>
  <c r="L202" s="1"/>
  <c r="M202"/>
  <c r="N202" s="1"/>
  <c r="K203"/>
  <c r="L203" s="1"/>
  <c r="M203"/>
  <c r="N203" s="1"/>
  <c r="K204"/>
  <c r="L204" s="1"/>
  <c r="M204"/>
  <c r="N204" s="1"/>
  <c r="K205"/>
  <c r="L205" s="1"/>
  <c r="M205"/>
  <c r="N205" s="1"/>
  <c r="K206"/>
  <c r="L206" s="1"/>
  <c r="M206"/>
  <c r="N206" s="1"/>
  <c r="K207"/>
  <c r="L207" s="1"/>
  <c r="M207"/>
  <c r="N207" s="1"/>
  <c r="K208"/>
  <c r="L208" s="1"/>
  <c r="M208"/>
  <c r="N208" s="1"/>
  <c r="K209"/>
  <c r="L209" s="1"/>
  <c r="M209"/>
  <c r="N209" s="1"/>
  <c r="K210"/>
  <c r="L210" s="1"/>
  <c r="M210"/>
  <c r="N210" s="1"/>
  <c r="K211"/>
  <c r="L211" s="1"/>
  <c r="M211"/>
  <c r="N211" s="1"/>
  <c r="K212"/>
  <c r="L212" s="1"/>
  <c r="M212"/>
  <c r="N212" s="1"/>
  <c r="K213"/>
  <c r="L213" s="1"/>
  <c r="M213"/>
  <c r="N213" s="1"/>
  <c r="K214"/>
  <c r="L214" s="1"/>
  <c r="M214"/>
  <c r="N214" s="1"/>
  <c r="K215"/>
  <c r="L215" s="1"/>
  <c r="M215"/>
  <c r="N215" s="1"/>
  <c r="K216"/>
  <c r="L216" s="1"/>
  <c r="M216"/>
  <c r="N216" s="1"/>
  <c r="K217"/>
  <c r="L217" s="1"/>
  <c r="M217"/>
  <c r="K218"/>
  <c r="L218" s="1"/>
  <c r="M218"/>
  <c r="N218" s="1"/>
  <c r="K219"/>
  <c r="L219" s="1"/>
  <c r="M219"/>
  <c r="N219" s="1"/>
  <c r="K220"/>
  <c r="L220" s="1"/>
  <c r="M220"/>
  <c r="N220" s="1"/>
  <c r="K221"/>
  <c r="L221" s="1"/>
  <c r="M221"/>
  <c r="K222"/>
  <c r="L222" s="1"/>
  <c r="M222"/>
  <c r="N222" s="1"/>
  <c r="K223"/>
  <c r="L223" s="1"/>
  <c r="M223"/>
  <c r="N223" s="1"/>
  <c r="K224"/>
  <c r="L224" s="1"/>
  <c r="M224"/>
  <c r="N224" s="1"/>
  <c r="K225"/>
  <c r="L225" s="1"/>
  <c r="M225"/>
  <c r="K226"/>
  <c r="L226" s="1"/>
  <c r="M226"/>
  <c r="N226" s="1"/>
  <c r="K227"/>
  <c r="L227" s="1"/>
  <c r="M227"/>
  <c r="K228"/>
  <c r="L228" s="1"/>
  <c r="M228"/>
  <c r="N228" s="1"/>
  <c r="K229"/>
  <c r="L229" s="1"/>
  <c r="M229"/>
  <c r="N229" s="1"/>
  <c r="K230"/>
  <c r="L230" s="1"/>
  <c r="M230"/>
  <c r="N230" s="1"/>
  <c r="K231"/>
  <c r="L231" s="1"/>
  <c r="M231"/>
  <c r="K232"/>
  <c r="L232" s="1"/>
  <c r="M232"/>
  <c r="N232" s="1"/>
  <c r="K233"/>
  <c r="L233" s="1"/>
  <c r="M233"/>
  <c r="K234"/>
  <c r="L234" s="1"/>
  <c r="M234"/>
  <c r="N234" s="1"/>
  <c r="K235"/>
  <c r="L235" s="1"/>
  <c r="M235"/>
  <c r="K236"/>
  <c r="L236" s="1"/>
  <c r="M236"/>
  <c r="N236" s="1"/>
  <c r="K237"/>
  <c r="L237" s="1"/>
  <c r="M237"/>
  <c r="N237" s="1"/>
  <c r="K238"/>
  <c r="L238" s="1"/>
  <c r="M238"/>
  <c r="N238" s="1"/>
  <c r="K239"/>
  <c r="L239" s="1"/>
  <c r="M239"/>
  <c r="K240"/>
  <c r="L240" s="1"/>
  <c r="M240"/>
  <c r="N240" s="1"/>
  <c r="M14"/>
  <c r="K14"/>
  <c r="L14" s="1"/>
  <c r="M5"/>
  <c r="N5" s="1"/>
  <c r="M6"/>
  <c r="N6" s="1"/>
  <c r="M7"/>
  <c r="M8"/>
  <c r="M9"/>
  <c r="N9" s="1"/>
  <c r="M3"/>
  <c r="M10"/>
  <c r="N10" s="1"/>
  <c r="M11"/>
  <c r="K5"/>
  <c r="L5" s="1"/>
  <c r="K6"/>
  <c r="L6" s="1"/>
  <c r="K7"/>
  <c r="L7" s="1"/>
  <c r="K8"/>
  <c r="L8" s="1"/>
  <c r="K9"/>
  <c r="L9" s="1"/>
  <c r="K3"/>
  <c r="L3" s="1"/>
  <c r="K10"/>
  <c r="L10" s="1"/>
  <c r="K11"/>
  <c r="L11" s="1"/>
  <c r="M4"/>
  <c r="N4" s="1"/>
  <c r="K4"/>
  <c r="L4" s="1"/>
  <c r="N14" l="1"/>
  <c r="O14"/>
  <c r="O10"/>
  <c r="S5"/>
  <c r="R5"/>
  <c r="P5"/>
  <c r="Q5" s="1"/>
  <c r="N154"/>
  <c r="O154"/>
  <c r="N148"/>
  <c r="O148"/>
  <c r="N152"/>
  <c r="O152"/>
  <c r="N156"/>
  <c r="O156"/>
  <c r="N157"/>
  <c r="O157"/>
  <c r="N158"/>
  <c r="O158"/>
  <c r="N160"/>
  <c r="O160"/>
  <c r="O155"/>
  <c r="N11"/>
  <c r="O11"/>
  <c r="N8"/>
  <c r="O8"/>
  <c r="N239"/>
  <c r="O239"/>
  <c r="N235"/>
  <c r="O235"/>
  <c r="N233"/>
  <c r="O233"/>
  <c r="N231"/>
  <c r="O231"/>
  <c r="N227"/>
  <c r="O227"/>
  <c r="N225"/>
  <c r="O225"/>
  <c r="N221"/>
  <c r="O221"/>
  <c r="N217"/>
  <c r="O217"/>
  <c r="N197"/>
  <c r="O197"/>
  <c r="N193"/>
  <c r="O193"/>
  <c r="N189"/>
  <c r="O189"/>
  <c r="N185"/>
  <c r="O185"/>
  <c r="N181"/>
  <c r="O181"/>
  <c r="N177"/>
  <c r="O177"/>
  <c r="N173"/>
  <c r="O173"/>
  <c r="N169"/>
  <c r="O169"/>
  <c r="N168"/>
  <c r="O168"/>
  <c r="N164"/>
  <c r="O164"/>
  <c r="N162"/>
  <c r="O162"/>
  <c r="N146"/>
  <c r="O146"/>
  <c r="N142"/>
  <c r="O142"/>
  <c r="N140"/>
  <c r="O140"/>
  <c r="N136"/>
  <c r="O136"/>
  <c r="N134"/>
  <c r="O134"/>
  <c r="N132"/>
  <c r="O132"/>
  <c r="N130"/>
  <c r="O130"/>
  <c r="N128"/>
  <c r="O128"/>
  <c r="N126"/>
  <c r="O126"/>
  <c r="N118"/>
  <c r="O118"/>
  <c r="N114"/>
  <c r="O114"/>
  <c r="N110"/>
  <c r="O110"/>
  <c r="N106"/>
  <c r="O106"/>
  <c r="N104"/>
  <c r="O104"/>
  <c r="N102"/>
  <c r="O102"/>
  <c r="N98"/>
  <c r="O98"/>
  <c r="N94"/>
  <c r="O94"/>
  <c r="N92"/>
  <c r="O92"/>
  <c r="N79"/>
  <c r="O79"/>
  <c r="N59"/>
  <c r="O59"/>
  <c r="N55"/>
  <c r="O55"/>
  <c r="N51"/>
  <c r="O51"/>
  <c r="N47"/>
  <c r="O47"/>
  <c r="N39"/>
  <c r="O39"/>
  <c r="N32"/>
  <c r="O32"/>
  <c r="N30"/>
  <c r="O30"/>
  <c r="N26"/>
  <c r="O26"/>
  <c r="N24"/>
  <c r="O24"/>
  <c r="N20"/>
  <c r="O20"/>
  <c r="N18"/>
  <c r="O18"/>
  <c r="S16"/>
  <c r="R16"/>
  <c r="P16"/>
  <c r="Q16" s="1"/>
  <c r="S49"/>
  <c r="P39"/>
  <c r="Q39" s="1"/>
  <c r="S32"/>
  <c r="R32"/>
  <c r="P32"/>
  <c r="Q32" s="1"/>
  <c r="S28"/>
  <c r="R28"/>
  <c r="P28"/>
  <c r="Q28" s="1"/>
  <c r="P24"/>
  <c r="Q24" s="1"/>
  <c r="P20"/>
  <c r="Q20" s="1"/>
  <c r="S239"/>
  <c r="R239"/>
  <c r="P239"/>
  <c r="Q239" s="1"/>
  <c r="S235"/>
  <c r="R235"/>
  <c r="P235"/>
  <c r="Q235" s="1"/>
  <c r="P231"/>
  <c r="Q231" s="1"/>
  <c r="R231"/>
  <c r="P227"/>
  <c r="Q227" s="1"/>
  <c r="S223"/>
  <c r="R223"/>
  <c r="P223"/>
  <c r="Q223" s="1"/>
  <c r="S219"/>
  <c r="R219"/>
  <c r="P219"/>
  <c r="Q219" s="1"/>
  <c r="S215"/>
  <c r="P215"/>
  <c r="Q215" s="1"/>
  <c r="R215"/>
  <c r="S211"/>
  <c r="R211"/>
  <c r="P211"/>
  <c r="Q211" s="1"/>
  <c r="S207"/>
  <c r="R207"/>
  <c r="P207"/>
  <c r="Q207" s="1"/>
  <c r="S203"/>
  <c r="R203"/>
  <c r="P203"/>
  <c r="Q203" s="1"/>
  <c r="P199"/>
  <c r="Q199" s="1"/>
  <c r="R199"/>
  <c r="P195"/>
  <c r="Q195" s="1"/>
  <c r="S191"/>
  <c r="R191"/>
  <c r="P191"/>
  <c r="Q191" s="1"/>
  <c r="S187"/>
  <c r="R187"/>
  <c r="P187"/>
  <c r="Q187" s="1"/>
  <c r="P183"/>
  <c r="Q183" s="1"/>
  <c r="R183"/>
  <c r="P179"/>
  <c r="Q179" s="1"/>
  <c r="S175"/>
  <c r="R175"/>
  <c r="P175"/>
  <c r="Q175" s="1"/>
  <c r="S171"/>
  <c r="R171"/>
  <c r="P171"/>
  <c r="Q171" s="1"/>
  <c r="P168"/>
  <c r="Q168" s="1"/>
  <c r="P162"/>
  <c r="Q162" s="1"/>
  <c r="S142"/>
  <c r="R142"/>
  <c r="P142"/>
  <c r="Q142" s="1"/>
  <c r="S138"/>
  <c r="R138"/>
  <c r="P138"/>
  <c r="Q138" s="1"/>
  <c r="S134"/>
  <c r="R134"/>
  <c r="S130"/>
  <c r="R130"/>
  <c r="P130"/>
  <c r="Q130" s="1"/>
  <c r="S126"/>
  <c r="R126"/>
  <c r="P126"/>
  <c r="Q126" s="1"/>
  <c r="S122"/>
  <c r="R122"/>
  <c r="P122"/>
  <c r="Q122" s="1"/>
  <c r="P118"/>
  <c r="Q118" s="1"/>
  <c r="S114"/>
  <c r="R114"/>
  <c r="P114"/>
  <c r="Q114" s="1"/>
  <c r="S110"/>
  <c r="R110"/>
  <c r="P110"/>
  <c r="Q110" s="1"/>
  <c r="P106"/>
  <c r="Q106" s="1"/>
  <c r="P102"/>
  <c r="Q102" s="1"/>
  <c r="S98"/>
  <c r="R98"/>
  <c r="P98"/>
  <c r="Q98" s="1"/>
  <c r="S94"/>
  <c r="R94"/>
  <c r="P94"/>
  <c r="Q94" s="1"/>
  <c r="P87"/>
  <c r="Q87" s="1"/>
  <c r="R77"/>
  <c r="S77"/>
  <c r="P77"/>
  <c r="Q77" s="1"/>
  <c r="R73"/>
  <c r="S73"/>
  <c r="R69"/>
  <c r="S69"/>
  <c r="P69"/>
  <c r="Q69" s="1"/>
  <c r="R65"/>
  <c r="S65"/>
  <c r="R61"/>
  <c r="S61"/>
  <c r="P61"/>
  <c r="Q61" s="1"/>
  <c r="R57"/>
  <c r="S57"/>
  <c r="R53"/>
  <c r="S53"/>
  <c r="P53"/>
  <c r="Q53" s="1"/>
  <c r="S40"/>
  <c r="R40"/>
  <c r="P40"/>
  <c r="Q40" s="1"/>
  <c r="S81"/>
  <c r="S86"/>
  <c r="R86"/>
  <c r="P86"/>
  <c r="Q86" s="1"/>
  <c r="S143"/>
  <c r="R143"/>
  <c r="P143"/>
  <c r="Q143" s="1"/>
  <c r="P145"/>
  <c r="Q145" s="1"/>
  <c r="S145"/>
  <c r="P149"/>
  <c r="Q149" s="1"/>
  <c r="S147"/>
  <c r="R147"/>
  <c r="P147"/>
  <c r="Q147" s="1"/>
  <c r="S150"/>
  <c r="R150"/>
  <c r="P153"/>
  <c r="Q153" s="1"/>
  <c r="S154"/>
  <c r="R154"/>
  <c r="P154"/>
  <c r="Q154" s="1"/>
  <c r="S148"/>
  <c r="R148"/>
  <c r="P148"/>
  <c r="Q148" s="1"/>
  <c r="P151"/>
  <c r="Q151" s="1"/>
  <c r="R151"/>
  <c r="P152"/>
  <c r="Q152" s="1"/>
  <c r="S155"/>
  <c r="R155"/>
  <c r="P155"/>
  <c r="Q155" s="1"/>
  <c r="S156"/>
  <c r="R156"/>
  <c r="P156"/>
  <c r="Q156" s="1"/>
  <c r="P157"/>
  <c r="Q157" s="1"/>
  <c r="P158"/>
  <c r="Q158" s="1"/>
  <c r="S159"/>
  <c r="R159"/>
  <c r="P159"/>
  <c r="Q159" s="1"/>
  <c r="S160"/>
  <c r="R160"/>
  <c r="P160"/>
  <c r="Q160" s="1"/>
  <c r="O159"/>
  <c r="P49"/>
  <c r="Q49" s="1"/>
  <c r="P65"/>
  <c r="Q65" s="1"/>
  <c r="P81"/>
  <c r="Q81" s="1"/>
  <c r="N7"/>
  <c r="O7"/>
  <c r="R14"/>
  <c r="S14"/>
  <c r="P14"/>
  <c r="Q14" s="1"/>
  <c r="S52"/>
  <c r="R52"/>
  <c r="P52"/>
  <c r="Q52" s="1"/>
  <c r="P48"/>
  <c r="Q48" s="1"/>
  <c r="P35"/>
  <c r="Q35" s="1"/>
  <c r="S31"/>
  <c r="R31"/>
  <c r="P31"/>
  <c r="Q31" s="1"/>
  <c r="S27"/>
  <c r="R27"/>
  <c r="P27"/>
  <c r="Q27" s="1"/>
  <c r="P23"/>
  <c r="Q23" s="1"/>
  <c r="S19"/>
  <c r="R19"/>
  <c r="P19"/>
  <c r="Q19" s="1"/>
  <c r="S238"/>
  <c r="R238"/>
  <c r="P238"/>
  <c r="Q238" s="1"/>
  <c r="S234"/>
  <c r="R234"/>
  <c r="P234"/>
  <c r="Q234" s="1"/>
  <c r="S230"/>
  <c r="R230"/>
  <c r="S226"/>
  <c r="R226"/>
  <c r="P226"/>
  <c r="Q226" s="1"/>
  <c r="S222"/>
  <c r="R222"/>
  <c r="P222"/>
  <c r="Q222" s="1"/>
  <c r="S218"/>
  <c r="R218"/>
  <c r="P218"/>
  <c r="Q218" s="1"/>
  <c r="S214"/>
  <c r="R214"/>
  <c r="S210"/>
  <c r="R210"/>
  <c r="P210"/>
  <c r="Q210" s="1"/>
  <c r="S206"/>
  <c r="R206"/>
  <c r="P206"/>
  <c r="Q206" s="1"/>
  <c r="S202"/>
  <c r="R202"/>
  <c r="P202"/>
  <c r="Q202" s="1"/>
  <c r="S198"/>
  <c r="R198"/>
  <c r="P194"/>
  <c r="Q194" s="1"/>
  <c r="P190"/>
  <c r="Q190" s="1"/>
  <c r="S186"/>
  <c r="R186"/>
  <c r="P186"/>
  <c r="Q186" s="1"/>
  <c r="R182"/>
  <c r="P178"/>
  <c r="Q178" s="1"/>
  <c r="S174"/>
  <c r="R174"/>
  <c r="P174"/>
  <c r="Q174" s="1"/>
  <c r="S170"/>
  <c r="R170"/>
  <c r="P170"/>
  <c r="Q170" s="1"/>
  <c r="P165"/>
  <c r="Q165" s="1"/>
  <c r="P161"/>
  <c r="Q161" s="1"/>
  <c r="S141"/>
  <c r="R141"/>
  <c r="P141"/>
  <c r="Q141" s="1"/>
  <c r="S137"/>
  <c r="R137"/>
  <c r="P137"/>
  <c r="Q137" s="1"/>
  <c r="P133"/>
  <c r="Q133" s="1"/>
  <c r="R129"/>
  <c r="P129"/>
  <c r="Q129" s="1"/>
  <c r="S129"/>
  <c r="S125"/>
  <c r="R125"/>
  <c r="P125"/>
  <c r="Q125" s="1"/>
  <c r="S121"/>
  <c r="R121"/>
  <c r="P117"/>
  <c r="Q117" s="1"/>
  <c r="R113"/>
  <c r="S113"/>
  <c r="P109"/>
  <c r="Q109" s="1"/>
  <c r="R105"/>
  <c r="S105"/>
  <c r="R101"/>
  <c r="S101"/>
  <c r="P101"/>
  <c r="Q101" s="1"/>
  <c r="R97"/>
  <c r="S97"/>
  <c r="R93"/>
  <c r="S93"/>
  <c r="P93"/>
  <c r="Q93" s="1"/>
  <c r="R83"/>
  <c r="S83"/>
  <c r="P83"/>
  <c r="Q83" s="1"/>
  <c r="S76"/>
  <c r="R76"/>
  <c r="P76"/>
  <c r="Q76" s="1"/>
  <c r="S72"/>
  <c r="R72"/>
  <c r="P72"/>
  <c r="Q72" s="1"/>
  <c r="S68"/>
  <c r="R68"/>
  <c r="P68"/>
  <c r="Q68" s="1"/>
  <c r="S64"/>
  <c r="R64"/>
  <c r="P64"/>
  <c r="Q64" s="1"/>
  <c r="P60"/>
  <c r="Q60" s="1"/>
  <c r="P56"/>
  <c r="Q56" s="1"/>
  <c r="S42"/>
  <c r="R42"/>
  <c r="S82"/>
  <c r="R82"/>
  <c r="P82"/>
  <c r="Q82" s="1"/>
  <c r="P90"/>
  <c r="Q90" s="1"/>
  <c r="J154"/>
  <c r="I154"/>
  <c r="J149"/>
  <c r="O53"/>
  <c r="O61"/>
  <c r="O112"/>
  <c r="O120"/>
  <c r="O138"/>
  <c r="O175"/>
  <c r="O183"/>
  <c r="O191"/>
  <c r="O199"/>
  <c r="O223"/>
  <c r="P121"/>
  <c r="Q121" s="1"/>
  <c r="P182"/>
  <c r="Q182" s="1"/>
  <c r="P10"/>
  <c r="Q10" s="1"/>
  <c r="N3"/>
  <c r="O3"/>
  <c r="P15"/>
  <c r="Q15" s="1"/>
  <c r="R51"/>
  <c r="S51"/>
  <c r="P51"/>
  <c r="Q51" s="1"/>
  <c r="R47"/>
  <c r="S47"/>
  <c r="P47"/>
  <c r="Q47" s="1"/>
  <c r="R34"/>
  <c r="S34"/>
  <c r="P34"/>
  <c r="Q34" s="1"/>
  <c r="P30"/>
  <c r="Q30" s="1"/>
  <c r="R26"/>
  <c r="S26"/>
  <c r="P26"/>
  <c r="Q26" s="1"/>
  <c r="R22"/>
  <c r="S22"/>
  <c r="P22"/>
  <c r="Q22" s="1"/>
  <c r="P18"/>
  <c r="Q18" s="1"/>
  <c r="S237"/>
  <c r="R237"/>
  <c r="P237"/>
  <c r="Q237" s="1"/>
  <c r="S233"/>
  <c r="R233"/>
  <c r="P233"/>
  <c r="Q233" s="1"/>
  <c r="R229"/>
  <c r="S229"/>
  <c r="P229"/>
  <c r="Q229" s="1"/>
  <c r="P225"/>
  <c r="Q225" s="1"/>
  <c r="P221"/>
  <c r="Q221" s="1"/>
  <c r="S217"/>
  <c r="R217"/>
  <c r="P217"/>
  <c r="Q217" s="1"/>
  <c r="R213"/>
  <c r="S213"/>
  <c r="P213"/>
  <c r="Q213" s="1"/>
  <c r="R209"/>
  <c r="P209"/>
  <c r="Q209" s="1"/>
  <c r="S209"/>
  <c r="S205"/>
  <c r="R205"/>
  <c r="P205"/>
  <c r="Q205" s="1"/>
  <c r="S201"/>
  <c r="R201"/>
  <c r="P201"/>
  <c r="Q201" s="1"/>
  <c r="R197"/>
  <c r="S197"/>
  <c r="P197"/>
  <c r="Q197" s="1"/>
  <c r="P193"/>
  <c r="Q193" s="1"/>
  <c r="S193"/>
  <c r="P189"/>
  <c r="Q189" s="1"/>
  <c r="S185"/>
  <c r="R185"/>
  <c r="P185"/>
  <c r="Q185" s="1"/>
  <c r="R181"/>
  <c r="S181"/>
  <c r="P181"/>
  <c r="Q181" s="1"/>
  <c r="P177"/>
  <c r="Q177" s="1"/>
  <c r="S177"/>
  <c r="P173"/>
  <c r="Q173" s="1"/>
  <c r="S169"/>
  <c r="R169"/>
  <c r="P169"/>
  <c r="Q169" s="1"/>
  <c r="S164"/>
  <c r="R164"/>
  <c r="P164"/>
  <c r="Q164" s="1"/>
  <c r="R146"/>
  <c r="S140"/>
  <c r="R140"/>
  <c r="P140"/>
  <c r="Q140" s="1"/>
  <c r="S136"/>
  <c r="R136"/>
  <c r="P136"/>
  <c r="Q136" s="1"/>
  <c r="P132"/>
  <c r="Q132" s="1"/>
  <c r="P128"/>
  <c r="Q128" s="1"/>
  <c r="S124"/>
  <c r="R124"/>
  <c r="P124"/>
  <c r="Q124" s="1"/>
  <c r="S120"/>
  <c r="R120"/>
  <c r="P120"/>
  <c r="Q120" s="1"/>
  <c r="P116"/>
  <c r="Q116" s="1"/>
  <c r="P112"/>
  <c r="Q112" s="1"/>
  <c r="S108"/>
  <c r="R108"/>
  <c r="P108"/>
  <c r="Q108" s="1"/>
  <c r="S104"/>
  <c r="R104"/>
  <c r="P104"/>
  <c r="Q104" s="1"/>
  <c r="P100"/>
  <c r="Q100" s="1"/>
  <c r="S96"/>
  <c r="R96"/>
  <c r="P96"/>
  <c r="Q96" s="1"/>
  <c r="S92"/>
  <c r="R92"/>
  <c r="P92"/>
  <c r="Q92" s="1"/>
  <c r="R79"/>
  <c r="S79"/>
  <c r="P79"/>
  <c r="Q79" s="1"/>
  <c r="R75"/>
  <c r="S75"/>
  <c r="P75"/>
  <c r="Q75" s="1"/>
  <c r="R71"/>
  <c r="S71"/>
  <c r="P71"/>
  <c r="Q71" s="1"/>
  <c r="R67"/>
  <c r="S67"/>
  <c r="P67"/>
  <c r="Q67" s="1"/>
  <c r="R63"/>
  <c r="S63"/>
  <c r="P63"/>
  <c r="Q63" s="1"/>
  <c r="P59"/>
  <c r="Q59" s="1"/>
  <c r="P55"/>
  <c r="Q55" s="1"/>
  <c r="S84"/>
  <c r="R84"/>
  <c r="P84"/>
  <c r="Q84" s="1"/>
  <c r="R89"/>
  <c r="S89"/>
  <c r="J167"/>
  <c r="O4"/>
  <c r="O103"/>
  <c r="O109"/>
  <c r="O131"/>
  <c r="O145"/>
  <c r="O149"/>
  <c r="O153"/>
  <c r="O161"/>
  <c r="O165"/>
  <c r="O216"/>
  <c r="O236"/>
  <c r="S3"/>
  <c r="R3"/>
  <c r="S7"/>
  <c r="R7"/>
  <c r="P11"/>
  <c r="Q11" s="1"/>
  <c r="R11"/>
  <c r="P38"/>
  <c r="Q38" s="1"/>
  <c r="S17"/>
  <c r="R17"/>
  <c r="S50"/>
  <c r="R50"/>
  <c r="R43"/>
  <c r="S43"/>
  <c r="P43"/>
  <c r="Q43" s="1"/>
  <c r="S33"/>
  <c r="R33"/>
  <c r="S29"/>
  <c r="R29"/>
  <c r="R25"/>
  <c r="S25"/>
  <c r="S21"/>
  <c r="R21"/>
  <c r="P240"/>
  <c r="Q240" s="1"/>
  <c r="P236"/>
  <c r="Q236" s="1"/>
  <c r="S232"/>
  <c r="R232"/>
  <c r="P232"/>
  <c r="Q232" s="1"/>
  <c r="S228"/>
  <c r="R228"/>
  <c r="P228"/>
  <c r="Q228" s="1"/>
  <c r="P224"/>
  <c r="Q224" s="1"/>
  <c r="P220"/>
  <c r="Q220" s="1"/>
  <c r="S216"/>
  <c r="R216"/>
  <c r="P216"/>
  <c r="Q216" s="1"/>
  <c r="S212"/>
  <c r="R212"/>
  <c r="P212"/>
  <c r="Q212" s="1"/>
  <c r="S208"/>
  <c r="R208"/>
  <c r="P208"/>
  <c r="Q208" s="1"/>
  <c r="S204"/>
  <c r="R204"/>
  <c r="P204"/>
  <c r="Q204" s="1"/>
  <c r="S200"/>
  <c r="R200"/>
  <c r="P200"/>
  <c r="Q200" s="1"/>
  <c r="S196"/>
  <c r="R196"/>
  <c r="P196"/>
  <c r="Q196" s="1"/>
  <c r="P192"/>
  <c r="Q192" s="1"/>
  <c r="P188"/>
  <c r="Q188" s="1"/>
  <c r="S184"/>
  <c r="R184"/>
  <c r="P184"/>
  <c r="Q184" s="1"/>
  <c r="S180"/>
  <c r="R180"/>
  <c r="P180"/>
  <c r="Q180" s="1"/>
  <c r="P176"/>
  <c r="Q176" s="1"/>
  <c r="P172"/>
  <c r="Q172" s="1"/>
  <c r="S166"/>
  <c r="R166"/>
  <c r="P163"/>
  <c r="Q163" s="1"/>
  <c r="P144"/>
  <c r="Q144" s="1"/>
  <c r="S139"/>
  <c r="R139"/>
  <c r="P139"/>
  <c r="Q139" s="1"/>
  <c r="S135"/>
  <c r="P135"/>
  <c r="Q135" s="1"/>
  <c r="R135"/>
  <c r="P131"/>
  <c r="Q131" s="1"/>
  <c r="S127"/>
  <c r="R127"/>
  <c r="P127"/>
  <c r="Q127" s="1"/>
  <c r="S123"/>
  <c r="R123"/>
  <c r="P123"/>
  <c r="Q123" s="1"/>
  <c r="P119"/>
  <c r="Q119" s="1"/>
  <c r="P115"/>
  <c r="Q115" s="1"/>
  <c r="S111"/>
  <c r="R111"/>
  <c r="P111"/>
  <c r="Q111" s="1"/>
  <c r="S107"/>
  <c r="R107"/>
  <c r="P107"/>
  <c r="Q107" s="1"/>
  <c r="S103"/>
  <c r="R103"/>
  <c r="P103"/>
  <c r="Q103" s="1"/>
  <c r="P99"/>
  <c r="Q99" s="1"/>
  <c r="S95"/>
  <c r="P95"/>
  <c r="Q95" s="1"/>
  <c r="R95"/>
  <c r="S91"/>
  <c r="R91"/>
  <c r="P91"/>
  <c r="Q91" s="1"/>
  <c r="S78"/>
  <c r="R78"/>
  <c r="S74"/>
  <c r="R74"/>
  <c r="S70"/>
  <c r="R70"/>
  <c r="S66"/>
  <c r="R66"/>
  <c r="S62"/>
  <c r="R62"/>
  <c r="S58"/>
  <c r="R58"/>
  <c r="S54"/>
  <c r="R54"/>
  <c r="R37"/>
  <c r="S37"/>
  <c r="S80"/>
  <c r="R80"/>
  <c r="P80"/>
  <c r="Q80" s="1"/>
  <c r="R85"/>
  <c r="S85"/>
  <c r="S88"/>
  <c r="R88"/>
  <c r="P88"/>
  <c r="Q88" s="1"/>
  <c r="P167"/>
  <c r="Q167" s="1"/>
  <c r="O5"/>
  <c r="O9"/>
  <c r="O15"/>
  <c r="O21"/>
  <c r="O27"/>
  <c r="O33"/>
  <c r="O48"/>
  <c r="O52"/>
  <c r="O56"/>
  <c r="O60"/>
  <c r="O83"/>
  <c r="O99"/>
  <c r="O115"/>
  <c r="O119"/>
  <c r="O137"/>
  <c r="O150"/>
  <c r="O166"/>
  <c r="O170"/>
  <c r="O174"/>
  <c r="O178"/>
  <c r="O182"/>
  <c r="O186"/>
  <c r="O190"/>
  <c r="O194"/>
  <c r="O198"/>
  <c r="O222"/>
  <c r="S4"/>
  <c r="R4"/>
  <c r="P4"/>
  <c r="Q4" s="1"/>
  <c r="P6"/>
  <c r="Q6" s="1"/>
  <c r="P41"/>
  <c r="Q41" s="1"/>
  <c r="P54"/>
  <c r="Q54" s="1"/>
  <c r="P62"/>
  <c r="Q62" s="1"/>
  <c r="P70"/>
  <c r="Q70" s="1"/>
  <c r="P78"/>
  <c r="Q78" s="1"/>
  <c r="P146"/>
  <c r="Q146" s="1"/>
  <c r="P8"/>
  <c r="Q8" s="1"/>
  <c r="P9"/>
  <c r="Q9" s="1"/>
  <c r="P36"/>
  <c r="Q36" s="1"/>
  <c r="I160"/>
  <c r="I159"/>
  <c r="I158"/>
  <c r="I157"/>
  <c r="I156"/>
  <c r="I155"/>
  <c r="I153"/>
  <c r="I152"/>
  <c r="I151"/>
  <c r="I150"/>
  <c r="I148"/>
  <c r="I147"/>
  <c r="I145"/>
  <c r="I143"/>
  <c r="I11"/>
  <c r="I3"/>
  <c r="I8"/>
  <c r="I6"/>
  <c r="I14"/>
  <c r="I239"/>
  <c r="I237"/>
  <c r="I235"/>
  <c r="I233"/>
  <c r="I231"/>
  <c r="I229"/>
  <c r="I227"/>
  <c r="I225"/>
  <c r="I223"/>
  <c r="I221"/>
  <c r="I219"/>
  <c r="I217"/>
  <c r="I215"/>
  <c r="I213"/>
  <c r="I211"/>
  <c r="I209"/>
  <c r="I207"/>
  <c r="I205"/>
  <c r="I203"/>
  <c r="I201"/>
  <c r="I199"/>
  <c r="I197"/>
  <c r="I195"/>
  <c r="I193"/>
  <c r="I191"/>
  <c r="I189"/>
  <c r="I187"/>
  <c r="I185"/>
  <c r="I183"/>
  <c r="I181"/>
  <c r="I179"/>
  <c r="I177"/>
  <c r="I175"/>
  <c r="I173"/>
  <c r="I171"/>
  <c r="I169"/>
  <c r="I168"/>
  <c r="I164"/>
  <c r="I162"/>
  <c r="I146"/>
  <c r="I142"/>
  <c r="I140"/>
  <c r="I138"/>
  <c r="I136"/>
  <c r="I134"/>
  <c r="I132"/>
  <c r="I130"/>
  <c r="I128"/>
  <c r="I126"/>
  <c r="I124"/>
  <c r="I122"/>
  <c r="I120"/>
  <c r="I118"/>
  <c r="I116"/>
  <c r="I114"/>
  <c r="I112"/>
  <c r="I110"/>
  <c r="I108"/>
  <c r="I106"/>
  <c r="I104"/>
  <c r="I102"/>
  <c r="I100"/>
  <c r="I98"/>
  <c r="I96"/>
  <c r="I94"/>
  <c r="I92"/>
  <c r="I87"/>
  <c r="I79"/>
  <c r="I77"/>
  <c r="I75"/>
  <c r="I73"/>
  <c r="I71"/>
  <c r="I69"/>
  <c r="I67"/>
  <c r="I65"/>
  <c r="I63"/>
  <c r="I61"/>
  <c r="I59"/>
  <c r="I57"/>
  <c r="I55"/>
  <c r="I53"/>
  <c r="I51"/>
  <c r="I49"/>
  <c r="I47"/>
  <c r="I39"/>
  <c r="I34"/>
  <c r="I32"/>
  <c r="I30"/>
  <c r="I28"/>
  <c r="I26"/>
  <c r="I24"/>
  <c r="I22"/>
  <c r="I20"/>
  <c r="I18"/>
  <c r="I16"/>
  <c r="I4"/>
  <c r="I10"/>
  <c r="I9"/>
  <c r="I7"/>
  <c r="I5"/>
  <c r="I240"/>
  <c r="I238"/>
  <c r="I236"/>
  <c r="I234"/>
  <c r="I232"/>
  <c r="I230"/>
  <c r="I228"/>
  <c r="I226"/>
  <c r="I224"/>
  <c r="I222"/>
  <c r="I220"/>
  <c r="I218"/>
  <c r="I216"/>
  <c r="I214"/>
  <c r="I212"/>
  <c r="I210"/>
  <c r="I208"/>
  <c r="I206"/>
  <c r="I204"/>
  <c r="I202"/>
  <c r="I200"/>
  <c r="I198"/>
  <c r="I196"/>
  <c r="I194"/>
  <c r="I192"/>
  <c r="I190"/>
  <c r="I188"/>
  <c r="I186"/>
  <c r="I184"/>
  <c r="I182"/>
  <c r="I180"/>
  <c r="I178"/>
  <c r="I176"/>
  <c r="I174"/>
  <c r="I172"/>
  <c r="I170"/>
  <c r="I166"/>
  <c r="I165"/>
  <c r="I163"/>
  <c r="I161"/>
  <c r="I144"/>
  <c r="I141"/>
  <c r="I139"/>
  <c r="I137"/>
  <c r="I135"/>
  <c r="I133"/>
  <c r="I131"/>
  <c r="I129"/>
  <c r="I127"/>
  <c r="I125"/>
  <c r="I123"/>
  <c r="I121"/>
  <c r="I119"/>
  <c r="I117"/>
  <c r="I115"/>
  <c r="I113"/>
  <c r="I111"/>
  <c r="I109"/>
  <c r="I107"/>
  <c r="I105"/>
  <c r="I103"/>
  <c r="I101"/>
  <c r="I99"/>
  <c r="I97"/>
  <c r="I95"/>
  <c r="I93"/>
  <c r="I91"/>
  <c r="I83"/>
  <c r="I78"/>
  <c r="I76"/>
  <c r="I74"/>
  <c r="I72"/>
  <c r="I70"/>
  <c r="I68"/>
  <c r="I66"/>
  <c r="I64"/>
  <c r="I62"/>
  <c r="I60"/>
  <c r="I58"/>
  <c r="I56"/>
  <c r="I54"/>
  <c r="I52"/>
  <c r="I50"/>
  <c r="I48"/>
  <c r="I43"/>
  <c r="I35"/>
  <c r="I33"/>
  <c r="I31"/>
  <c r="I29"/>
  <c r="I27"/>
  <c r="I25"/>
  <c r="I23"/>
  <c r="I21"/>
  <c r="I19"/>
  <c r="I17"/>
  <c r="I15"/>
  <c r="S38" l="1"/>
  <c r="R8"/>
  <c r="S167"/>
  <c r="R99"/>
  <c r="R115"/>
  <c r="S119"/>
  <c r="R131"/>
  <c r="R163"/>
  <c r="R176"/>
  <c r="R192"/>
  <c r="R224"/>
  <c r="R240"/>
  <c r="S41"/>
  <c r="S59"/>
  <c r="R100"/>
  <c r="R116"/>
  <c r="R132"/>
  <c r="S225"/>
  <c r="S18"/>
  <c r="R90"/>
  <c r="R60"/>
  <c r="R109"/>
  <c r="S133"/>
  <c r="S165"/>
  <c r="S182"/>
  <c r="R194"/>
  <c r="R23"/>
  <c r="R48"/>
  <c r="R157"/>
  <c r="R87"/>
  <c r="R106"/>
  <c r="R168"/>
  <c r="R24"/>
  <c r="R49"/>
  <c r="R9"/>
  <c r="S8"/>
  <c r="S99"/>
  <c r="S115"/>
  <c r="S131"/>
  <c r="R144"/>
  <c r="S163"/>
  <c r="R172"/>
  <c r="S176"/>
  <c r="R188"/>
  <c r="S192"/>
  <c r="R220"/>
  <c r="S224"/>
  <c r="R236"/>
  <c r="S240"/>
  <c r="R6"/>
  <c r="S11"/>
  <c r="R41"/>
  <c r="S55"/>
  <c r="R59"/>
  <c r="S100"/>
  <c r="R112"/>
  <c r="S116"/>
  <c r="R128"/>
  <c r="S132"/>
  <c r="S146"/>
  <c r="R173"/>
  <c r="R177"/>
  <c r="R189"/>
  <c r="R193"/>
  <c r="R221"/>
  <c r="R225"/>
  <c r="R18"/>
  <c r="S30"/>
  <c r="R15"/>
  <c r="R10"/>
  <c r="S90"/>
  <c r="R56"/>
  <c r="S60"/>
  <c r="S109"/>
  <c r="S117"/>
  <c r="R133"/>
  <c r="S161"/>
  <c r="R165"/>
  <c r="R178"/>
  <c r="R190"/>
  <c r="S194"/>
  <c r="S23"/>
  <c r="R35"/>
  <c r="S48"/>
  <c r="R158"/>
  <c r="S157"/>
  <c r="R152"/>
  <c r="S151"/>
  <c r="R153"/>
  <c r="S149"/>
  <c r="R145"/>
  <c r="R81"/>
  <c r="S87"/>
  <c r="R102"/>
  <c r="S106"/>
  <c r="R118"/>
  <c r="R162"/>
  <c r="S168"/>
  <c r="R179"/>
  <c r="S183"/>
  <c r="R195"/>
  <c r="S199"/>
  <c r="R227"/>
  <c r="S231"/>
  <c r="R20"/>
  <c r="S24"/>
  <c r="S39"/>
  <c r="S36"/>
  <c r="S9"/>
  <c r="R167"/>
  <c r="R119"/>
  <c r="S144"/>
  <c r="S172"/>
  <c r="S188"/>
  <c r="S220"/>
  <c r="S236"/>
  <c r="S6"/>
  <c r="R38"/>
  <c r="R55"/>
  <c r="S112"/>
  <c r="S128"/>
  <c r="S173"/>
  <c r="S189"/>
  <c r="S221"/>
  <c r="R30"/>
  <c r="S15"/>
  <c r="S10"/>
  <c r="S56"/>
  <c r="R117"/>
  <c r="R161"/>
  <c r="S178"/>
  <c r="S190"/>
  <c r="S35"/>
  <c r="S158"/>
  <c r="S152"/>
  <c r="S153"/>
  <c r="R149"/>
  <c r="S102"/>
  <c r="S118"/>
  <c r="S162"/>
  <c r="S179"/>
  <c r="S195"/>
  <c r="S227"/>
  <c r="S20"/>
  <c r="R39"/>
  <c r="R36"/>
</calcChain>
</file>

<file path=xl/sharedStrings.xml><?xml version="1.0" encoding="utf-8"?>
<sst xmlns="http://schemas.openxmlformats.org/spreadsheetml/2006/main" count="1142" uniqueCount="444">
  <si>
    <t>Field Format</t>
  </si>
  <si>
    <t>Field Length</t>
  </si>
  <si>
    <t>Student Success (1)</t>
  </si>
  <si>
    <t>Articulation and Transfer (2)</t>
  </si>
  <si>
    <t>Workforce and Economic Development (3)</t>
  </si>
  <si>
    <t>Institutional Efficiency and Accountability (4)</t>
  </si>
  <si>
    <t>Numeric</t>
  </si>
  <si>
    <t>GRAD Act Performance Objectives/Elements/Measures</t>
  </si>
  <si>
    <t>Numeric (3,1)</t>
  </si>
  <si>
    <t>Numeric (4,1)</t>
  </si>
  <si>
    <t>Number of the above students who met the standards for passage, reported by discipline.</t>
  </si>
  <si>
    <t>Calculated rate (institutional passage rate)</t>
  </si>
  <si>
    <t>State or national passage rate (if applicable)</t>
  </si>
  <si>
    <t>Institutional passage rate/state or national passage rate, calculated as a percent</t>
  </si>
  <si>
    <t>Number of the above students retained (enrolled) at the same institution in the following 2nd year fall semester.</t>
  </si>
  <si>
    <t>Number of programs aligned with workforce and economic development needs, as identified by Regents* utilizing LWC or LED published forecasts.</t>
  </si>
  <si>
    <t>Number of above graduates placed in jobs.</t>
  </si>
  <si>
    <t>Number of above graduates placed in postgraduate training during the next academic year.</t>
  </si>
  <si>
    <t>Actual peer non-resident tuition/fee amount</t>
  </si>
  <si>
    <t>Calculated difference of the above institution’s tuition/fee amount from the peer amount</t>
  </si>
  <si>
    <t>Number of instructional staff members</t>
  </si>
  <si>
    <t>Submit a report to the Board of Regents (5)</t>
  </si>
  <si>
    <t>Average class student-to-instructor ratio</t>
  </si>
  <si>
    <t>Average number of students per instructor</t>
  </si>
  <si>
    <t>Organization chart containing all departments and personnel in the institution down to the second level of the organization below the president, chancellor, or equivalent position</t>
  </si>
  <si>
    <t>RC</t>
  </si>
  <si>
    <t>CI</t>
  </si>
  <si>
    <t>a. Implement policies established by the institution's management board to achieve cohort graduation rate and graduation productivity goals that are consistent with institutional peers.</t>
  </si>
  <si>
    <t>IPEDS Graduation Rate Calculated Rate</t>
  </si>
  <si>
    <t>1st to 2nd year retention calculated rate</t>
  </si>
  <si>
    <t>1st to 3rd year retention calculated rate</t>
  </si>
  <si>
    <t>Fall to spring retention calculated rate</t>
  </si>
  <si>
    <t>Graduation productivity calculated rate</t>
  </si>
  <si>
    <t>Award productivity calculated rate</t>
  </si>
  <si>
    <t>Statewide graduation rate calculated rate</t>
  </si>
  <si>
    <t>Percent of 4-year university first time (freshmen) students admitted by exception calculated rate</t>
  </si>
  <si>
    <t>b. Increase the percentage of program completers at all levels each year.</t>
  </si>
  <si>
    <t>c. Develop partnerships with high schools to prepare students for postsecondary education</t>
  </si>
  <si>
    <t>d. Increase passage rates on licensure and certification exams and workforce foundational skills.</t>
  </si>
  <si>
    <t>Passages rates on licensure/certification exams calculated rate</t>
  </si>
  <si>
    <t>Number of students receiving certification(s), program and/or discipline related calculated rate</t>
  </si>
  <si>
    <t>1st to 2nd year retention rate of those who transfer with associate degree calculated rate</t>
  </si>
  <si>
    <t>b.  Provide feedback to community colleges and technical college campuses on the performance of associate degree recipients enrolled at the institution</t>
  </si>
  <si>
    <t>c. Develop referral agreements with community colleges and technical college campuses to redirect students who fail to qualify for admission into the institution</t>
  </si>
  <si>
    <t>d. Demonstrate collaboration in implementing articulation and transfer requirements provided in R.S. 17:3161 through 3169</t>
  </si>
  <si>
    <t>1st to 2nd year retention rate of those who transfer with transfer degree calculated rate</t>
  </si>
  <si>
    <t>a. Eliminate academic programs offerings that have low student completion rates as identified by the Board of Regents or are not aligned with current or strategic workforce needs of the state, region, or both as identified by the Louisiana Workforce Commission</t>
  </si>
  <si>
    <t>Percent of programs aligned with workforce and economic development needs published forecasts Calculated at percent</t>
  </si>
  <si>
    <t>b. Increase use of technology for distance learning to expand educational offerings.</t>
  </si>
  <si>
    <t>c. Increase research productivity especially in key economic development industries and technology transfer at institutions to levels consistent with the institution's peers</t>
  </si>
  <si>
    <t>a. Eliminate remedial education course offerings and developmental study programs unless such courses or programs cannot be offered at a community college in the same geographical area.</t>
  </si>
  <si>
    <t>b. Eliminate associate degree program offerings unless such programs cannot be offered at a community college in the same geographic area or when the Board of Regents has certified educational or workforce needs.</t>
  </si>
  <si>
    <t>c. Upon entering the initial performance agreement, adhere to a schedule established by the institution's management board to increase nonresident tuition amounts that are not less than the average tuition amount charged to Louisiana residents attending peer institutions in other Southern Regional Education Board states and monitor the impact of such increases on the institution.  However, for each public historically black college or university, the nonresident tuition amounts shall not be less than the average tuition amount charged to Louisiana residents attending public historically black colleges and universities in other Southern Regional Education Board states.</t>
  </si>
  <si>
    <t>d. Designate centers of excellence as defined by the Board of Regents which have received a favorable academic assessment from the Board of Regents and have demonstrated substantial progress toward meeting the following goals</t>
  </si>
  <si>
    <t xml:space="preserve">a - h. Submit a report to the Board of Regents, the legislative auditor, and the legislature containing certain organizational data, including but not limited to the following: </t>
  </si>
  <si>
    <t>RI</t>
  </si>
  <si>
    <t>retnyr2coh</t>
  </si>
  <si>
    <t>retnyr2enr</t>
  </si>
  <si>
    <t>retnyr2rt</t>
  </si>
  <si>
    <t>retnyr3coh</t>
  </si>
  <si>
    <t>retnyr3enr</t>
  </si>
  <si>
    <t>retnyr3rt</t>
  </si>
  <si>
    <t>retnfspcoh</t>
  </si>
  <si>
    <t>retnfspenr</t>
  </si>
  <si>
    <t>retnfsprt</t>
  </si>
  <si>
    <t>grscohort</t>
  </si>
  <si>
    <t>grscmpl</t>
  </si>
  <si>
    <t>grsrate</t>
  </si>
  <si>
    <t>grprodcmpl</t>
  </si>
  <si>
    <t>grprodfte</t>
  </si>
  <si>
    <t>grprodrate</t>
  </si>
  <si>
    <t>awprodcmpl</t>
  </si>
  <si>
    <t>awprodfte</t>
  </si>
  <si>
    <t>awprodrate</t>
  </si>
  <si>
    <t>swgratecoh</t>
  </si>
  <si>
    <t>swgratecmp</t>
  </si>
  <si>
    <t>swgrate</t>
  </si>
  <si>
    <t>Numeric (4,3)</t>
  </si>
  <si>
    <t>licenseat</t>
  </si>
  <si>
    <t>licenpass</t>
  </si>
  <si>
    <t>licenrate</t>
  </si>
  <si>
    <t>profseat</t>
  </si>
  <si>
    <t>profpass</t>
  </si>
  <si>
    <t>profrate</t>
  </si>
  <si>
    <t>profratesw</t>
  </si>
  <si>
    <t>1st to 2nd year retention cohort</t>
  </si>
  <si>
    <t>i.</t>
  </si>
  <si>
    <t>ii.</t>
  </si>
  <si>
    <t/>
  </si>
  <si>
    <t>iii.</t>
  </si>
  <si>
    <t>iv.</t>
  </si>
  <si>
    <t>v.</t>
  </si>
  <si>
    <t>vi.</t>
  </si>
  <si>
    <t>vii.</t>
  </si>
  <si>
    <t>viii.</t>
  </si>
  <si>
    <t>ix.</t>
  </si>
  <si>
    <t xml:space="preserve"> iv.</t>
  </si>
  <si>
    <t xml:space="preserve"> i.</t>
  </si>
  <si>
    <t xml:space="preserve">Number of high school students enrolled during the reporting year at the postsecondary institution while still in high school (as defined in Board of Regents’ SSPS, student level “PR”), by each semester/term.   </t>
  </si>
  <si>
    <t>Median professional school entrance exam score of reporting year entering class</t>
  </si>
  <si>
    <t>Number of semester credit hours in which the above high school students enroll by each 
 semester/term.</t>
  </si>
  <si>
    <t xml:space="preserve">Number of semester credit hours completed by the above high school students with a grade of A, B, C, D, F or P, by each semester/term.  </t>
  </si>
  <si>
    <t>Number of students who took the licensure exam in the most recent year that published data is available, reported by discipline.</t>
  </si>
  <si>
    <t>Number of students who took the certification exam in the most recent year that published data is available, reported by certificate/discipline.</t>
  </si>
  <si>
    <t>Other assessments and outcome measures for workforce foundational skills to be determined.</t>
  </si>
  <si>
    <t>Number of most recent baccalaureate completers in the prior year that initially began (enrolled) as a transfer student</t>
  </si>
  <si>
    <t>Number of students referred by 4-year universities to 2-year colleges and technical college, at anytime during the reporting year</t>
  </si>
  <si>
    <t>Number of the above students enrolled at 2-year colleges and technical colleges during the reporting year.</t>
  </si>
  <si>
    <t>Number of students enrolled in a transfer degree program, AALT, ASLT, or AST, at any time during the reporting year.</t>
  </si>
  <si>
    <t xml:space="preserve">Number of baccalaureate degree-seeking transfer students with an AALT, ASLT, or AST degree from a 2-year college transferring (enrolling) at any point during the most recent academic year.  </t>
  </si>
  <si>
    <t>Number of programs eliminated during the most recent academic year as a result of institutional or Board of Regents review</t>
  </si>
  <si>
    <t>Number of programs modified or added during the most recent academic year as identified by the institution in collaboration with LWC or LED publications</t>
  </si>
  <si>
    <t xml:space="preserve">Number of program offerings, regardless of award level, in the reporting year. </t>
  </si>
  <si>
    <t>Number of programs offered during the reporting year through 100% distance education: by award level.</t>
  </si>
  <si>
    <t>Percent of above research/instructional faculty (FTE) at the institution holding active research and development grants/contracts</t>
  </si>
  <si>
    <t xml:space="preserve">Percent of above research/instructional faculty (FTE) holding active research and development grants/contracts in Louisiana’s key economic development industries.  </t>
  </si>
  <si>
    <t>Dollar amount of research and development expenditures, reporting annually, based on a five-year rolling average, by source (federal, industry, institution, other). Include all expenditures from S&amp;E and non-S&amp;E R&amp;D grants/contracts as reported annually to the NSF.</t>
  </si>
  <si>
    <t>Dollar amount of research and development expenditures in Louisiana’s key economic development industries, reported annually, based on a five-year average.  These data will be supplemented with the narrative report demonstrating how research activities align with Louisiana’s key economic development industries.</t>
  </si>
  <si>
    <t xml:space="preserve">Performance of associate degree recipients who transfer to 4-year universities. </t>
  </si>
  <si>
    <t xml:space="preserve">Number of graduates in the most recent academic year.  </t>
  </si>
  <si>
    <t>Number of graduates in the most recent academic year.</t>
  </si>
  <si>
    <t>Number of developmental/remedial course sections offered at the 4-year university in the reporting year.</t>
  </si>
  <si>
    <t>Number of students enrolled in developmental/remedial courses at the 4-year university in the reporting year, duplicated, by subject area (Math, English, etc.).</t>
  </si>
  <si>
    <t>Number of active associate degree programs offered at the 4-year university in the reporting year</t>
  </si>
  <si>
    <t>Offering a specialized program that involves partnerships between the institution and business and industry, national laboratories, research centers, and other institutions.</t>
  </si>
  <si>
    <t>Aligning with current and strategic statewide and regional workforce needs as identified by the Louisiana Workforce Commission and Louisiana Economic Development.</t>
  </si>
  <si>
    <t>Having a high percentage of graduates or completers each year as compared to the state average percentage of graduates and that of the institution's peers.</t>
  </si>
  <si>
    <t>Having a high number of graduates or completers who enter productive careers or continue their education in advanced degree programs, whether at the same or other institution.</t>
  </si>
  <si>
    <t>Having a high level of research productivity and technology transfer.</t>
  </si>
  <si>
    <t>1st to 3rd year retention cohort</t>
  </si>
  <si>
    <t>1st to 3rd year retention number retained same institution</t>
  </si>
  <si>
    <t>1st to 2nd year retention number retained same institution</t>
  </si>
  <si>
    <t>Fall to spring retention cohort</t>
  </si>
  <si>
    <t>Fall to spring retention number retained same institution</t>
  </si>
  <si>
    <t>IPEDS Graduation Rate total revised cohort</t>
  </si>
  <si>
    <t xml:space="preserve">IPEDS Graduation Rate Total number of completers within 150% of time </t>
  </si>
  <si>
    <t>cmplc2</t>
  </si>
  <si>
    <t>cmpltd</t>
  </si>
  <si>
    <t>cmpl10</t>
  </si>
  <si>
    <t>cmpl11</t>
  </si>
  <si>
    <t>cmpl20</t>
  </si>
  <si>
    <t>cmpl21</t>
  </si>
  <si>
    <t>cmpl30</t>
  </si>
  <si>
    <t>cmpl31</t>
  </si>
  <si>
    <t>cmpl40</t>
  </si>
  <si>
    <t>cmpl41</t>
  </si>
  <si>
    <t>cmpl50</t>
  </si>
  <si>
    <t>cmpl51</t>
  </si>
  <si>
    <t>cmpl60</t>
  </si>
  <si>
    <t>cmplc1</t>
  </si>
  <si>
    <t>cmpl70</t>
  </si>
  <si>
    <t>Number of completers in the prior academic year C1</t>
  </si>
  <si>
    <t>Number of completers in the prior academic year C2</t>
  </si>
  <si>
    <t>Number of completers in the prior academic year Assoc</t>
  </si>
  <si>
    <t>Number of completers in the prior academic year Post-Assoc</t>
  </si>
  <si>
    <t>Number of completers in the prior academic year Bach</t>
  </si>
  <si>
    <t>Number of completers in the prior academic year Post-Bach</t>
  </si>
  <si>
    <t>Number of completers in the prior academic year Dipl</t>
  </si>
  <si>
    <t>Number of completers in the prior academic year Mast</t>
  </si>
  <si>
    <t>Number of completers in the prior academic year Post-Mast</t>
  </si>
  <si>
    <t>Number of completers in the prior academic year Doct</t>
  </si>
  <si>
    <t>Number of completers in the prior academic year Post-Doc</t>
  </si>
  <si>
    <t>Number of completers in the prior academic year Prof</t>
  </si>
  <si>
    <t>Number of completers in the prior academic year Post-Prof</t>
  </si>
  <si>
    <t>Number of completers in the prior academic year Spec</t>
  </si>
  <si>
    <t>Number of completers in the prior academic year Grad Cert</t>
  </si>
  <si>
    <t>profrateca</t>
  </si>
  <si>
    <t>certexseat</t>
  </si>
  <si>
    <t>certexpass</t>
  </si>
  <si>
    <t>certexrate</t>
  </si>
  <si>
    <t>trnfcohort</t>
  </si>
  <si>
    <t>trnfretain</t>
  </si>
  <si>
    <t>trnfretn</t>
  </si>
  <si>
    <t>trnfbacc</t>
  </si>
  <si>
    <t>trnfsummer</t>
  </si>
  <si>
    <t>trnffall</t>
  </si>
  <si>
    <t>trnfwinter</t>
  </si>
  <si>
    <t>trnfspring</t>
  </si>
  <si>
    <t>trnfexcfl</t>
  </si>
  <si>
    <t>trnfexcsu</t>
  </si>
  <si>
    <t>trnfexcsp</t>
  </si>
  <si>
    <t>trnfexcspr</t>
  </si>
  <si>
    <t>trnfexcflr</t>
  </si>
  <si>
    <t>trnfexcwn</t>
  </si>
  <si>
    <t>trnfexcsur</t>
  </si>
  <si>
    <t>trnfexcwnr</t>
  </si>
  <si>
    <t>artcenroll</t>
  </si>
  <si>
    <t>artcretain</t>
  </si>
  <si>
    <t>artcretnrt</t>
  </si>
  <si>
    <t>artccmpl</t>
  </si>
  <si>
    <t>refer</t>
  </si>
  <si>
    <t>referenrl</t>
  </si>
  <si>
    <t>ltdenrl</t>
  </si>
  <si>
    <t>ltdcmpl</t>
  </si>
  <si>
    <t>ltdtrnfch</t>
  </si>
  <si>
    <t>ltdtrnfrtn</t>
  </si>
  <si>
    <t>ltdtrnfrt</t>
  </si>
  <si>
    <t xml:space="preserve">Number of baccalaureate degree-seeking completers with an AALT, ASLT, or AST degree from a 2-year college </t>
  </si>
  <si>
    <t>ltdtrnfcmp</t>
  </si>
  <si>
    <t>progelimin</t>
  </si>
  <si>
    <t>progaddtn</t>
  </si>
  <si>
    <t>progtotal</t>
  </si>
  <si>
    <t>progwfmtch</t>
  </si>
  <si>
    <t>progwfperc</t>
  </si>
  <si>
    <t>Number of research/instructional faculty (FTE) at the institution during the reporting year</t>
  </si>
  <si>
    <t>Number of students by classification - Undergrad</t>
  </si>
  <si>
    <t>Number of students by classification - Grad</t>
  </si>
  <si>
    <t>FTE by classification - Undergrad</t>
  </si>
  <si>
    <t>FTE by classification - Grad</t>
  </si>
  <si>
    <t>FTE - Total</t>
  </si>
  <si>
    <t>Number of students - Total</t>
  </si>
  <si>
    <t>hdcntug</t>
  </si>
  <si>
    <t>hdcnttotal</t>
  </si>
  <si>
    <t>fteug</t>
  </si>
  <si>
    <t>ftegrad</t>
  </si>
  <si>
    <t>hdcntgrad</t>
  </si>
  <si>
    <t>ftetotal</t>
  </si>
  <si>
    <t>FTE of instructional staff</t>
  </si>
  <si>
    <t>clsinratio</t>
  </si>
  <si>
    <t>stuinratio</t>
  </si>
  <si>
    <t>hdcntfac</t>
  </si>
  <si>
    <t>ftefac</t>
  </si>
  <si>
    <t>Undergrad Headcount Enrolled</t>
  </si>
  <si>
    <t>ughdcntdup</t>
  </si>
  <si>
    <t>Undergrad Section Count</t>
  </si>
  <si>
    <t>ugsectcnt</t>
  </si>
  <si>
    <t>ippatents</t>
  </si>
  <si>
    <t>ipdisclos</t>
  </si>
  <si>
    <t>ipnewcomp</t>
  </si>
  <si>
    <t>ipsurvcomp</t>
  </si>
  <si>
    <t>Intellectual Property Measure - Disclosures</t>
  </si>
  <si>
    <t>Intellectual Property Measure - Licenses</t>
  </si>
  <si>
    <t>Intellectual Property Measure - Options</t>
  </si>
  <si>
    <t>Intellectual Property Measure - New Companies</t>
  </si>
  <si>
    <t>Intellectual Property Measure - Surviving Start-ups</t>
  </si>
  <si>
    <t>Intellectual Property Measure - Patents</t>
  </si>
  <si>
    <t>The number of students assessed WorkKeys® certification</t>
  </si>
  <si>
    <t>The number of students assessed and earning WorkKeys® Bronze certificates</t>
  </si>
  <si>
    <t>The number of students assessed and earning WorkKeys® Silver certificates</t>
  </si>
  <si>
    <t>The number of students assessed and earning WorkKeys® Gold certificates</t>
  </si>
  <si>
    <t>The number of students assessed and earning WorkKeys® Platinum certificates</t>
  </si>
  <si>
    <t>wkassess</t>
  </si>
  <si>
    <t>Workkeys Passage Rate</t>
  </si>
  <si>
    <t>wkpassrate</t>
  </si>
  <si>
    <t>Workkeys Total Passage</t>
  </si>
  <si>
    <t>wkpasscnt</t>
  </si>
  <si>
    <t>wksilver</t>
  </si>
  <si>
    <t>wkbronze</t>
  </si>
  <si>
    <t>wkgold</t>
  </si>
  <si>
    <t>wkplatin</t>
  </si>
  <si>
    <t>Numeric (4)</t>
  </si>
  <si>
    <t>specgrad</t>
  </si>
  <si>
    <t>specgradem</t>
  </si>
  <si>
    <t>specemprt</t>
  </si>
  <si>
    <t>specgradpl</t>
  </si>
  <si>
    <t>assocpgms</t>
  </si>
  <si>
    <t>assocenrl</t>
  </si>
  <si>
    <t>Total tuition and fees charged to non-resident students in the reporting year</t>
  </si>
  <si>
    <t>nonrestuit</t>
  </si>
  <si>
    <t>nonresdiff</t>
  </si>
  <si>
    <t>nonrespeer</t>
  </si>
  <si>
    <t>Numeric (5,1)</t>
  </si>
  <si>
    <t>nideptcnt</t>
  </si>
  <si>
    <t>niadmincnt</t>
  </si>
  <si>
    <t>Placement rates of graduates - calculated percent</t>
  </si>
  <si>
    <t>wfcmplc1</t>
  </si>
  <si>
    <t>wfcmplc2</t>
  </si>
  <si>
    <t>wfcmpltd</t>
  </si>
  <si>
    <t>wfcmpl10</t>
  </si>
  <si>
    <t>wfcmpl11</t>
  </si>
  <si>
    <t>wfcmpl20</t>
  </si>
  <si>
    <t>wfcmpl21</t>
  </si>
  <si>
    <t>wfcmpl30</t>
  </si>
  <si>
    <t>wfcmpl31</t>
  </si>
  <si>
    <t>wfcmpl40</t>
  </si>
  <si>
    <t>wfcmpl41</t>
  </si>
  <si>
    <t>wfcmpl50</t>
  </si>
  <si>
    <t>wfcmpl51</t>
  </si>
  <si>
    <t>wfcmpl60</t>
  </si>
  <si>
    <t>wfcmpl70</t>
  </si>
  <si>
    <t>wfemplc1</t>
  </si>
  <si>
    <t>wfemplc2</t>
  </si>
  <si>
    <t>wfempltd</t>
  </si>
  <si>
    <t>wfempl10</t>
  </si>
  <si>
    <t>wfempl11</t>
  </si>
  <si>
    <t>wfempl20</t>
  </si>
  <si>
    <t>wfempl21</t>
  </si>
  <si>
    <t>wfempl30</t>
  </si>
  <si>
    <t>wfempl31</t>
  </si>
  <si>
    <t>wfempl40</t>
  </si>
  <si>
    <t>wfempl41</t>
  </si>
  <si>
    <t>wfempl50</t>
  </si>
  <si>
    <t>wfempl51</t>
  </si>
  <si>
    <t>wfempl60</t>
  </si>
  <si>
    <t>wfempl70</t>
  </si>
  <si>
    <t>wfemppctc1</t>
  </si>
  <si>
    <t>wfemppctc2</t>
  </si>
  <si>
    <t>wfemppcttd</t>
  </si>
  <si>
    <t>wfemppct10</t>
  </si>
  <si>
    <t>wfemppct11</t>
  </si>
  <si>
    <t>wfemppct20</t>
  </si>
  <si>
    <t>wfemppct21</t>
  </si>
  <si>
    <t>wfemppct30</t>
  </si>
  <si>
    <t>wfemppct31</t>
  </si>
  <si>
    <t>wfemppct40</t>
  </si>
  <si>
    <t>wfemppct41</t>
  </si>
  <si>
    <t>wfemppct50</t>
  </si>
  <si>
    <t>wfemppct51</t>
  </si>
  <si>
    <t>wfemppct60</t>
  </si>
  <si>
    <t>wfemppct70</t>
  </si>
  <si>
    <t>Code or Source of Code</t>
  </si>
  <si>
    <t>Field</t>
  </si>
  <si>
    <t>Numeric (6,1)</t>
  </si>
  <si>
    <t>gactrept</t>
  </si>
  <si>
    <t>instcode</t>
  </si>
  <si>
    <t>instname</t>
  </si>
  <si>
    <t>responder</t>
  </si>
  <si>
    <t>title</t>
  </si>
  <si>
    <t>phone</t>
  </si>
  <si>
    <t>email</t>
  </si>
  <si>
    <t>reptyear</t>
  </si>
  <si>
    <t>Char</t>
  </si>
  <si>
    <t>lastuser</t>
  </si>
  <si>
    <t>lastupddate</t>
  </si>
  <si>
    <t>cmpl70chg</t>
  </si>
  <si>
    <t>cmplc1chg</t>
  </si>
  <si>
    <t>cmplc2chg</t>
  </si>
  <si>
    <t>cmpltdchg</t>
  </si>
  <si>
    <t>cmpl10chg</t>
  </si>
  <si>
    <t>cmpl11chg</t>
  </si>
  <si>
    <t>cmpl20chg</t>
  </si>
  <si>
    <t>cmpl21chg</t>
  </si>
  <si>
    <t>cmpl30chg</t>
  </si>
  <si>
    <t>cmpl31chg</t>
  </si>
  <si>
    <t>cmpl40chg</t>
  </si>
  <si>
    <t>cmpl41chg</t>
  </si>
  <si>
    <t>cmpl50chg</t>
  </si>
  <si>
    <t>cmpl51chg</t>
  </si>
  <si>
    <t>cmpl60chg</t>
  </si>
  <si>
    <t>cmpl61chg</t>
  </si>
  <si>
    <t>"="""</t>
  </si>
  <si>
    <t>Declaration</t>
  </si>
  <si>
    <t>Prior Year 1</t>
  </si>
  <si>
    <t>excadmitsp</t>
  </si>
  <si>
    <t>excadmitfl</t>
  </si>
  <si>
    <t>excadmisu</t>
  </si>
  <si>
    <t>excadmitwn</t>
  </si>
  <si>
    <t>excchortfl</t>
  </si>
  <si>
    <t>excchortsp</t>
  </si>
  <si>
    <t>excchortsu</t>
  </si>
  <si>
    <t>excratefl</t>
  </si>
  <si>
    <t>excratesp</t>
  </si>
  <si>
    <t>excratesu</t>
  </si>
  <si>
    <t>excratewn</t>
  </si>
  <si>
    <t>profexmscr</t>
  </si>
  <si>
    <t>prepenrlfl</t>
  </si>
  <si>
    <t>prepenrlwn</t>
  </si>
  <si>
    <t>prepenrlsp</t>
  </si>
  <si>
    <t>prepenrlsu</t>
  </si>
  <si>
    <t>prhrsenrfl</t>
  </si>
  <si>
    <t>prhrsenrwn</t>
  </si>
  <si>
    <t>prhrsenrsp</t>
  </si>
  <si>
    <t>prhrsenrsu</t>
  </si>
  <si>
    <t>prhrscmpfl</t>
  </si>
  <si>
    <t>prhrscmpwn</t>
  </si>
  <si>
    <t>prhrscmpsp</t>
  </si>
  <si>
    <t>prhrscmpsu</t>
  </si>
  <si>
    <t>desectcntp</t>
  </si>
  <si>
    <t>desectcntw</t>
  </si>
  <si>
    <t>destucntp</t>
  </si>
  <si>
    <t>destucntw</t>
  </si>
  <si>
    <t>wffacfte</t>
  </si>
  <si>
    <t>rdexpnd</t>
  </si>
  <si>
    <t>rdedexpndled</t>
  </si>
  <si>
    <t>wffacgrnt</t>
  </si>
  <si>
    <t>wffacledgr</t>
  </si>
  <si>
    <t>remsectcnt</t>
  </si>
  <si>
    <t>remstucnt</t>
  </si>
  <si>
    <t>iplicopt</t>
  </si>
  <si>
    <t>Numeric (7,2)</t>
  </si>
  <si>
    <t>deprogcntc1</t>
  </si>
  <si>
    <t>deprogcntc2</t>
  </si>
  <si>
    <t>deprogcnttd</t>
  </si>
  <si>
    <t>deprogcnt10</t>
  </si>
  <si>
    <t>deprogcnt11</t>
  </si>
  <si>
    <t>deprogcnt20</t>
  </si>
  <si>
    <t>deprogcnt21</t>
  </si>
  <si>
    <t>deprogcnt30</t>
  </si>
  <si>
    <t>deprogcnt31</t>
  </si>
  <si>
    <t>deprogcnt40</t>
  </si>
  <si>
    <t>deprogcnt41</t>
  </si>
  <si>
    <t>deprogcnt50</t>
  </si>
  <si>
    <t>deprogcnt51</t>
  </si>
  <si>
    <t>deprogcnt60</t>
  </si>
  <si>
    <t>deprogcnt70</t>
  </si>
  <si>
    <t>excchortwn</t>
  </si>
  <si>
    <t>Fall</t>
  </si>
  <si>
    <t>Winter</t>
  </si>
  <si>
    <t>Spring</t>
  </si>
  <si>
    <t>Summer</t>
  </si>
  <si>
    <t>Code or                          Source of Code</t>
  </si>
  <si>
    <t>Baseline</t>
  </si>
  <si>
    <t>Year 1</t>
  </si>
  <si>
    <t>Year 2</t>
  </si>
  <si>
    <t>Not Applicable</t>
  </si>
  <si>
    <t>CC</t>
  </si>
  <si>
    <t>R1</t>
  </si>
  <si>
    <t>Summer (if applicable)</t>
  </si>
  <si>
    <t>Number of above TRANSFER students admitted by exception (not meeting Board of Regents Minimum Admissions Standards for 4-Year Universities) in the reporting year, for each semester</t>
  </si>
  <si>
    <t>Number of students completing a transfer degree, AALT, ASLT, or AST, at any time during the most recent academic year</t>
  </si>
  <si>
    <t xml:space="preserve">Statewide graduation rate: number of first-time, full-time, degree-seeking students enrolled in the respective fall semester. </t>
  </si>
  <si>
    <t>Statewide graduation rate: number of the above students graduating from a public institution in the state within 150% time (6 years at a 4-year university or 3 years at a 2-year college).</t>
  </si>
  <si>
    <t>C1</t>
  </si>
  <si>
    <t>Number of above students admitted by exception (not meeting Board of Regents Minimum Admissions Standards for 4-Year Universities) in the above year, reported for each summer, fall, winter, and spring semester/term.</t>
  </si>
  <si>
    <t>Percent of transfer students admitted by exception calculated percent by semester</t>
  </si>
  <si>
    <r>
      <t xml:space="preserve">Number of first-time (freshmen) students enrolled in the </t>
    </r>
    <r>
      <rPr>
        <b/>
        <i/>
        <sz val="11"/>
        <color theme="1"/>
        <rFont val="Calibri"/>
        <family val="2"/>
        <scheme val="minor"/>
      </rPr>
      <t>applicable</t>
    </r>
    <r>
      <rPr>
        <sz val="11"/>
        <color theme="1"/>
        <rFont val="Calibri"/>
        <family val="2"/>
        <scheme val="minor"/>
      </rPr>
      <t xml:space="preserve"> reporting year, reported for each summer, fall, winter, and spring semester/term.</t>
    </r>
  </si>
  <si>
    <t>Number of graduates who took licensure exam (professional only)</t>
  </si>
  <si>
    <t>Number of graduates who PASSED licensure exam (professional only)</t>
  </si>
  <si>
    <r>
      <t xml:space="preserve">Number of transfer students enrolled in </t>
    </r>
    <r>
      <rPr>
        <b/>
        <i/>
        <sz val="11"/>
        <color theme="1"/>
        <rFont val="Calibri"/>
        <family val="2"/>
        <scheme val="minor"/>
      </rPr>
      <t>applicable</t>
    </r>
    <r>
      <rPr>
        <sz val="11"/>
        <color theme="1"/>
        <rFont val="Calibri"/>
        <family val="2"/>
        <scheme val="minor"/>
      </rPr>
      <t xml:space="preserve"> reporting year</t>
    </r>
  </si>
  <si>
    <r>
      <t>Number of baccalaureate degree-seeking</t>
    </r>
    <r>
      <rPr>
        <b/>
        <sz val="11"/>
        <color theme="1"/>
        <rFont val="Calibri"/>
        <family val="2"/>
        <scheme val="minor"/>
      </rPr>
      <t xml:space="preserve"> </t>
    </r>
    <r>
      <rPr>
        <b/>
        <i/>
        <u/>
        <sz val="11"/>
        <color theme="1"/>
        <rFont val="Calibri"/>
        <family val="2"/>
        <scheme val="minor"/>
      </rPr>
      <t>transfer students with an associate degree from a 2-year college</t>
    </r>
    <r>
      <rPr>
        <sz val="11"/>
        <color theme="1"/>
        <rFont val="Calibri"/>
        <family val="2"/>
        <scheme val="minor"/>
      </rPr>
      <t xml:space="preserve"> transferring (enrolling) at any point during the prior academic year.  </t>
    </r>
  </si>
  <si>
    <r>
      <t xml:space="preserve">Number of </t>
    </r>
    <r>
      <rPr>
        <b/>
        <i/>
        <u/>
        <sz val="11"/>
        <color theme="1"/>
        <rFont val="Calibri"/>
        <family val="2"/>
        <scheme val="minor"/>
      </rPr>
      <t xml:space="preserve">baccalaureate completers </t>
    </r>
    <r>
      <rPr>
        <sz val="11"/>
        <color theme="1"/>
        <rFont val="Calibri"/>
        <family val="2"/>
        <scheme val="minor"/>
      </rPr>
      <t>in the most recent academic year that initially began (enrolled) as a transfer student with an associate degree from a 2-year college.</t>
    </r>
  </si>
  <si>
    <t>Number of course sections offered during the reporting year with 50% to 99% instruction  through distance education</t>
  </si>
  <si>
    <t>Number of course sections offered during the reporting year with 100% instruction  through distance education</t>
  </si>
  <si>
    <t>Percent of completers found employed, per award level</t>
  </si>
  <si>
    <t>The Employment Outcome Report will serve as a response to these Elements and Measures.</t>
  </si>
  <si>
    <t>Number of unduplicated students enrolled in active associate degree programs in the reporting year</t>
  </si>
  <si>
    <r>
      <t xml:space="preserve">Number of non-instructional staff members in academic colleges and departments (Total) </t>
    </r>
    <r>
      <rPr>
        <b/>
        <i/>
        <sz val="11"/>
        <color theme="1"/>
        <rFont val="Calibri"/>
        <family val="2"/>
        <scheme val="minor"/>
      </rPr>
      <t>*supplemental breakdown by Dept to be included in GRAD Act Annual Report*</t>
    </r>
  </si>
  <si>
    <r>
      <t xml:space="preserve">Number of staff in administrative areas (Total) </t>
    </r>
    <r>
      <rPr>
        <b/>
        <i/>
        <sz val="11"/>
        <color theme="1"/>
        <rFont val="Calibri"/>
        <family val="2"/>
        <scheme val="minor"/>
      </rPr>
      <t>*supplemental breakdown to be included in GRAD Act Annual Report*</t>
    </r>
  </si>
  <si>
    <t>Salaries of all personnel identified above and the date, amount, and type of all increases in salary received since June 30, 2008</t>
  </si>
  <si>
    <t>Report in Appendix 2 of Attachment B</t>
  </si>
  <si>
    <t>For Flasghip and Research Universities and Health Sciences Centers ONLY, these data Elements and Measures should be submitted as an addendum to the GRAD Act Report.</t>
  </si>
  <si>
    <t>Report as an addendum in GRAD Act Annual Report</t>
  </si>
  <si>
    <t xml:space="preserve">Number of baccalaureate degree-seeking transfer students entering (enrolled) in the prior year.  </t>
  </si>
  <si>
    <t>1st to 2nd year transfer retention rate calculated rate</t>
  </si>
  <si>
    <r>
      <t>Award productivity: number of</t>
    </r>
    <r>
      <rPr>
        <b/>
        <i/>
        <sz val="11"/>
        <color theme="1"/>
        <rFont val="Calibri"/>
        <family val="2"/>
        <scheme val="minor"/>
      </rPr>
      <t xml:space="preserve"> </t>
    </r>
    <r>
      <rPr>
        <b/>
        <i/>
        <u/>
        <sz val="11"/>
        <color theme="1"/>
        <rFont val="Calibri"/>
        <family val="2"/>
        <scheme val="minor"/>
      </rPr>
      <t>undergraduate awards</t>
    </r>
    <r>
      <rPr>
        <sz val="11"/>
        <color theme="1"/>
        <rFont val="Calibri"/>
        <family val="2"/>
        <scheme val="minor"/>
      </rPr>
      <t xml:space="preserve">, certificate and above, in award levels recognized by Board of Regents, in the prior academic year, per award level.  
</t>
    </r>
  </si>
  <si>
    <t xml:space="preserve">Award productivity: number of annual undergraduate full-time equivalent (FTE, SREB definition, utilizing Board of Regents Summary Report SCHFTERP2K) in the above academic year.  </t>
  </si>
  <si>
    <t>d. To the extent that information can be obtained, demonstrate progress in increasing the
number of students placed in jobs and in increasing the performance of associate degree
recipients who transfer to institutions that offer academic undergraduate degrees at the
baccalaureate level or higher.</t>
  </si>
  <si>
    <t>Institution:</t>
  </si>
  <si>
    <r>
      <t xml:space="preserve">Graduation productivity: number of </t>
    </r>
    <r>
      <rPr>
        <b/>
        <i/>
        <u/>
        <sz val="11"/>
        <color theme="1"/>
        <rFont val="Calibri"/>
        <family val="2"/>
        <scheme val="minor"/>
      </rPr>
      <t>undergraduate completers</t>
    </r>
    <r>
      <rPr>
        <sz val="11"/>
        <color theme="1"/>
        <rFont val="Calibri"/>
        <family val="2"/>
        <scheme val="minor"/>
      </rPr>
      <t>, certificate and above, in award levels recognized by Board of Regents, in the prior academic year, per award level.</t>
    </r>
  </si>
  <si>
    <t xml:space="preserve">Graduation productivity: number of annual undergraduate full-time equivalent (FTE, SREB definition, reference Board of Regents Summary Report SCHFTERPT) in an academic year.  </t>
  </si>
  <si>
    <t>Report as per Appendix 2 of Attachment B</t>
  </si>
  <si>
    <t>Number of students (duplicated) enrolled during the reporting year with 50% to 99% instruction  through distance education</t>
  </si>
  <si>
    <t>Number of students (duplicated) enrolled during the reporting year with 100% instruction  through distance education</t>
  </si>
  <si>
    <r>
      <t xml:space="preserve"> </t>
    </r>
    <r>
      <rPr>
        <b/>
        <sz val="9"/>
        <color theme="1"/>
        <rFont val="Calibri"/>
        <family val="2"/>
        <scheme val="minor"/>
      </rPr>
      <t>The performance of associate degree recipients who transfer can be discussed in the narrative for performance measure 3</t>
    </r>
    <r>
      <rPr>
        <b/>
        <sz val="11"/>
        <color theme="1"/>
        <rFont val="Calibri"/>
        <family val="2"/>
        <scheme val="minor"/>
      </rPr>
      <t xml:space="preserve">      </t>
    </r>
  </si>
</sst>
</file>

<file path=xl/styles.xml><?xml version="1.0" encoding="utf-8"?>
<styleSheet xmlns="http://schemas.openxmlformats.org/spreadsheetml/2006/main">
  <numFmts count="4">
    <numFmt numFmtId="6" formatCode="&quot;$&quot;#,##0_);[Red]\(&quot;$&quot;#,##0\)"/>
    <numFmt numFmtId="164" formatCode="0.0%"/>
    <numFmt numFmtId="165" formatCode="#,##0.0"/>
    <numFmt numFmtId="166" formatCode="&quot;$&quot;#,##0"/>
  </numFmts>
  <fonts count="9">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bottom style="thin">
        <color auto="1"/>
      </bottom>
      <diagonal/>
    </border>
  </borders>
  <cellStyleXfs count="1">
    <xf numFmtId="0" fontId="0" fillId="0" borderId="0"/>
  </cellStyleXfs>
  <cellXfs count="151">
    <xf numFmtId="0" fontId="0" fillId="0" borderId="0" xfId="0"/>
    <xf numFmtId="0" fontId="0" fillId="0" borderId="0" xfId="0" applyFont="1" applyAlignment="1">
      <alignment horizontal="left" vertical="center" wrapText="1"/>
    </xf>
    <xf numFmtId="0" fontId="0" fillId="0" borderId="0" xfId="0" applyFont="1" applyAlignment="1">
      <alignment horizontal="left"/>
    </xf>
    <xf numFmtId="0" fontId="0" fillId="0" borderId="1" xfId="0" applyBorder="1" applyAlignment="1">
      <alignment horizontal="left" wrapText="1"/>
    </xf>
    <xf numFmtId="0" fontId="0" fillId="0" borderId="0" xfId="0" applyFont="1"/>
    <xf numFmtId="0" fontId="0" fillId="0" borderId="0" xfId="0" applyFont="1" applyAlignment="1">
      <alignment horizontal="left" wrapText="1"/>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top"/>
    </xf>
    <xf numFmtId="0" fontId="0" fillId="0" borderId="0" xfId="0" applyFont="1" applyFill="1" applyAlignment="1">
      <alignment horizontal="left"/>
    </xf>
    <xf numFmtId="0" fontId="0" fillId="2" borderId="0" xfId="0" applyFill="1"/>
    <xf numFmtId="0" fontId="0" fillId="3" borderId="0" xfId="0" applyFill="1"/>
    <xf numFmtId="0" fontId="0" fillId="4" borderId="1" xfId="0" applyFill="1"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xf>
    <xf numFmtId="0" fontId="0" fillId="4" borderId="1" xfId="0" applyFill="1" applyBorder="1" applyAlignment="1">
      <alignment horizontal="left"/>
    </xf>
    <xf numFmtId="0" fontId="0" fillId="5" borderId="1" xfId="0" applyFill="1" applyBorder="1" applyAlignment="1">
      <alignment horizontal="left" wrapText="1"/>
    </xf>
    <xf numFmtId="0" fontId="0" fillId="5" borderId="1" xfId="0" applyFill="1" applyBorder="1" applyAlignment="1">
      <alignment horizontal="left"/>
    </xf>
    <xf numFmtId="0" fontId="0" fillId="0" borderId="0" xfId="0" applyFont="1" applyBorder="1" applyAlignment="1">
      <alignment horizontal="left"/>
    </xf>
    <xf numFmtId="0" fontId="0" fillId="0" borderId="14" xfId="0" applyBorder="1" applyAlignment="1">
      <alignment horizontal="left" wrapText="1"/>
    </xf>
    <xf numFmtId="0" fontId="0" fillId="4" borderId="14" xfId="0" applyFill="1" applyBorder="1" applyAlignment="1">
      <alignment horizontal="left" wrapText="1"/>
    </xf>
    <xf numFmtId="0" fontId="0" fillId="5" borderId="14" xfId="0" applyFill="1" applyBorder="1" applyAlignment="1">
      <alignment horizontal="left" wrapText="1"/>
    </xf>
    <xf numFmtId="0" fontId="0" fillId="0" borderId="14" xfId="0" applyBorder="1" applyAlignment="1">
      <alignment horizontal="left" vertical="top" wrapText="1"/>
    </xf>
    <xf numFmtId="0" fontId="0" fillId="5" borderId="14" xfId="0" applyFill="1" applyBorder="1" applyAlignment="1">
      <alignment horizontal="left" wrapText="1" indent="2"/>
    </xf>
    <xf numFmtId="0" fontId="0" fillId="4" borderId="14" xfId="0" applyFill="1" applyBorder="1" applyAlignment="1">
      <alignment horizontal="left" wrapText="1" indent="2"/>
    </xf>
    <xf numFmtId="0" fontId="0" fillId="0" borderId="14" xfId="0" applyFill="1" applyBorder="1" applyAlignment="1">
      <alignment horizontal="left" wrapText="1"/>
    </xf>
    <xf numFmtId="0" fontId="0" fillId="0" borderId="14" xfId="0" applyFill="1" applyBorder="1" applyAlignment="1">
      <alignment horizontal="left" wrapText="1" indent="2"/>
    </xf>
    <xf numFmtId="0" fontId="0" fillId="6" borderId="14" xfId="0" applyFill="1" applyBorder="1" applyAlignment="1">
      <alignment horizontal="left" wrapText="1"/>
    </xf>
    <xf numFmtId="0" fontId="0" fillId="5" borderId="14" xfId="0" applyFill="1" applyBorder="1" applyAlignment="1">
      <alignment horizontal="left" vertical="center" wrapText="1"/>
    </xf>
    <xf numFmtId="0" fontId="0" fillId="0" borderId="0" xfId="0" applyBorder="1" applyAlignment="1">
      <alignment horizontal="left" vertical="center" textRotation="90"/>
    </xf>
    <xf numFmtId="0" fontId="0" fillId="0" borderId="0" xfId="0" applyBorder="1" applyAlignment="1">
      <alignment horizontal="left"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textRotation="90"/>
    </xf>
    <xf numFmtId="0" fontId="0" fillId="0" borderId="0" xfId="0" applyBorder="1" applyAlignment="1">
      <alignment horizontal="center" vertical="center" textRotation="90"/>
    </xf>
    <xf numFmtId="0" fontId="0" fillId="6" borderId="0" xfId="0" applyFill="1" applyBorder="1" applyAlignment="1">
      <alignment horizontal="left" vertical="center"/>
    </xf>
    <xf numFmtId="0" fontId="0" fillId="0" borderId="0" xfId="0" applyBorder="1" applyAlignment="1">
      <alignment horizontal="center" vertical="top" textRotation="90"/>
    </xf>
    <xf numFmtId="0" fontId="0" fillId="0" borderId="0" xfId="0" applyBorder="1" applyAlignment="1">
      <alignment horizontal="left" vertical="top" textRotation="90"/>
    </xf>
    <xf numFmtId="0" fontId="0" fillId="0" borderId="0" xfId="0" applyBorder="1" applyAlignment="1">
      <alignment vertical="center" textRotation="90"/>
    </xf>
    <xf numFmtId="0" fontId="0" fillId="0" borderId="0" xfId="0" applyBorder="1" applyAlignment="1">
      <alignment vertical="top" textRotation="90"/>
    </xf>
    <xf numFmtId="0" fontId="0" fillId="0" borderId="14" xfId="0" applyBorder="1" applyAlignment="1">
      <alignment horizontal="left" wrapText="1"/>
    </xf>
    <xf numFmtId="0" fontId="0" fillId="5" borderId="8" xfId="0" applyFill="1" applyBorder="1" applyAlignment="1">
      <alignment horizontal="left" wrapText="1"/>
    </xf>
    <xf numFmtId="0" fontId="0" fillId="5" borderId="3" xfId="0" applyFill="1" applyBorder="1" applyAlignment="1">
      <alignment horizontal="left"/>
    </xf>
    <xf numFmtId="0" fontId="0" fillId="5" borderId="3" xfId="0" applyFill="1"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xf>
    <xf numFmtId="0" fontId="0" fillId="0" borderId="8" xfId="0" applyBorder="1" applyAlignment="1">
      <alignment horizontal="left" wrapText="1"/>
    </xf>
    <xf numFmtId="0" fontId="0" fillId="0" borderId="3" xfId="0" applyBorder="1" applyAlignment="1">
      <alignment horizontal="left"/>
    </xf>
    <xf numFmtId="0" fontId="0" fillId="0" borderId="0" xfId="0" applyFill="1" applyBorder="1" applyAlignment="1">
      <alignment horizontal="center" vertical="center" textRotation="90"/>
    </xf>
    <xf numFmtId="0" fontId="0" fillId="0" borderId="0" xfId="0" applyFill="1" applyBorder="1" applyAlignment="1">
      <alignment vertical="center" textRotation="90"/>
    </xf>
    <xf numFmtId="0" fontId="0" fillId="0" borderId="15" xfId="0" applyFill="1" applyBorder="1" applyAlignment="1">
      <alignment horizontal="left" vertical="center"/>
    </xf>
    <xf numFmtId="0" fontId="0" fillId="5" borderId="16" xfId="0" applyFill="1" applyBorder="1" applyAlignment="1">
      <alignment horizontal="left" wrapText="1"/>
    </xf>
    <xf numFmtId="0" fontId="0" fillId="5" borderId="17" xfId="0" applyFill="1" applyBorder="1" applyAlignment="1">
      <alignment horizontal="left"/>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0" fillId="5" borderId="24" xfId="0" applyFill="1" applyBorder="1" applyAlignment="1">
      <alignment horizontal="left" wrapText="1"/>
    </xf>
    <xf numFmtId="0" fontId="0" fillId="5" borderId="25" xfId="0" applyFill="1" applyBorder="1" applyAlignment="1">
      <alignment horizontal="left"/>
    </xf>
    <xf numFmtId="0" fontId="0" fillId="5" borderId="29" xfId="0" applyFill="1" applyBorder="1" applyAlignment="1">
      <alignment horizontal="left" wrapText="1"/>
    </xf>
    <xf numFmtId="0" fontId="2" fillId="5" borderId="19" xfId="0" applyFont="1" applyFill="1" applyBorder="1" applyAlignment="1">
      <alignment horizontal="left" wrapText="1"/>
    </xf>
    <xf numFmtId="0" fontId="5" fillId="7" borderId="1" xfId="0" applyFont="1" applyFill="1" applyBorder="1" applyAlignment="1">
      <alignment horizontal="left" vertical="center"/>
    </xf>
    <xf numFmtId="0" fontId="5"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Border="1" applyAlignment="1">
      <alignment vertical="top"/>
    </xf>
    <xf numFmtId="0" fontId="0" fillId="4" borderId="1" xfId="0" applyFill="1" applyBorder="1" applyAlignment="1">
      <alignment horizontal="center" wrapText="1"/>
    </xf>
    <xf numFmtId="164" fontId="0" fillId="4" borderId="1" xfId="0" applyNumberFormat="1" applyFill="1" applyBorder="1" applyAlignment="1">
      <alignment horizontal="center" wrapText="1"/>
    </xf>
    <xf numFmtId="3" fontId="0" fillId="0" borderId="1" xfId="0" applyNumberFormat="1" applyFill="1" applyBorder="1" applyAlignment="1">
      <alignment horizontal="right" wrapText="1"/>
    </xf>
    <xf numFmtId="3" fontId="0" fillId="5" borderId="1" xfId="0" applyNumberFormat="1" applyFill="1" applyBorder="1" applyAlignment="1">
      <alignment horizontal="right" wrapText="1"/>
    </xf>
    <xf numFmtId="165" fontId="0" fillId="0" borderId="1" xfId="0" applyNumberFormat="1" applyFill="1" applyBorder="1" applyAlignment="1">
      <alignment horizontal="left" wrapText="1"/>
    </xf>
    <xf numFmtId="165" fontId="0" fillId="0" borderId="1" xfId="0" applyNumberFormat="1" applyFill="1" applyBorder="1" applyAlignment="1">
      <alignment horizontal="right" wrapText="1"/>
    </xf>
    <xf numFmtId="3" fontId="0" fillId="5" borderId="1" xfId="0" applyNumberFormat="1" applyFill="1" applyBorder="1" applyAlignment="1">
      <alignment horizontal="left" wrapText="1" indent="2"/>
    </xf>
    <xf numFmtId="3" fontId="0" fillId="0" borderId="4" xfId="0" applyNumberFormat="1" applyFill="1" applyBorder="1" applyAlignment="1">
      <alignment horizontal="right" wrapText="1"/>
    </xf>
    <xf numFmtId="3" fontId="0" fillId="0" borderId="3" xfId="0" applyNumberFormat="1" applyFill="1" applyBorder="1" applyAlignment="1">
      <alignment horizontal="right" wrapText="1"/>
    </xf>
    <xf numFmtId="3" fontId="0" fillId="0" borderId="1" xfId="0" applyNumberFormat="1" applyFill="1" applyBorder="1" applyAlignment="1">
      <alignment horizontal="right" wrapText="1" indent="2"/>
    </xf>
    <xf numFmtId="3" fontId="0" fillId="5" borderId="1" xfId="0" applyNumberFormat="1" applyFill="1" applyBorder="1" applyAlignment="1">
      <alignment horizontal="right" wrapText="1" indent="2"/>
    </xf>
    <xf numFmtId="165" fontId="0" fillId="0" borderId="1" xfId="0" applyNumberFormat="1" applyFill="1" applyBorder="1" applyAlignment="1">
      <alignment horizontal="right" wrapText="1" indent="2"/>
    </xf>
    <xf numFmtId="165" fontId="0" fillId="5" borderId="1" xfId="0" applyNumberFormat="1" applyFill="1" applyBorder="1" applyAlignment="1">
      <alignment horizontal="right" wrapText="1" indent="2"/>
    </xf>
    <xf numFmtId="165" fontId="0" fillId="5" borderId="1" xfId="0" applyNumberFormat="1" applyFill="1" applyBorder="1" applyAlignment="1">
      <alignment horizontal="left" wrapText="1" indent="2"/>
    </xf>
    <xf numFmtId="3" fontId="0" fillId="5" borderId="1" xfId="0" applyNumberFormat="1" applyFill="1" applyBorder="1" applyAlignment="1">
      <alignment horizontal="left" wrapText="1"/>
    </xf>
    <xf numFmtId="0" fontId="0" fillId="5" borderId="1" xfId="0" applyFill="1" applyBorder="1" applyAlignment="1">
      <alignment horizontal="right" wrapText="1"/>
    </xf>
    <xf numFmtId="164" fontId="0" fillId="4" borderId="1" xfId="0" applyNumberFormat="1" applyFill="1" applyBorder="1" applyAlignment="1">
      <alignment horizontal="left" wrapText="1" indent="2"/>
    </xf>
    <xf numFmtId="3" fontId="0" fillId="5" borderId="1" xfId="0" applyNumberFormat="1" applyFill="1" applyBorder="1" applyAlignment="1">
      <alignment horizontal="right" vertical="center" wrapText="1"/>
    </xf>
    <xf numFmtId="3" fontId="0" fillId="0" borderId="1" xfId="0" applyNumberFormat="1" applyFill="1" applyBorder="1" applyAlignment="1">
      <alignment horizontal="right" vertical="center"/>
    </xf>
    <xf numFmtId="166" fontId="0" fillId="5" borderId="1" xfId="0" applyNumberFormat="1" applyFill="1" applyBorder="1" applyAlignment="1">
      <alignment horizontal="right" wrapText="1"/>
    </xf>
    <xf numFmtId="6" fontId="0" fillId="4" borderId="1" xfId="0" applyNumberFormat="1" applyFill="1" applyBorder="1" applyAlignment="1">
      <alignment horizontal="center" wrapText="1"/>
    </xf>
    <xf numFmtId="0" fontId="0" fillId="0" borderId="6" xfId="0" applyBorder="1" applyAlignment="1">
      <alignment horizontal="center" vertical="center" textRotation="90"/>
    </xf>
    <xf numFmtId="0" fontId="0" fillId="0" borderId="7" xfId="0" applyBorder="1" applyAlignment="1">
      <alignment horizontal="left" vertical="center"/>
    </xf>
    <xf numFmtId="0" fontId="0" fillId="0" borderId="2" xfId="0"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left" vertical="center"/>
    </xf>
    <xf numFmtId="3" fontId="0" fillId="0" borderId="1" xfId="0" applyNumberFormat="1" applyBorder="1" applyAlignment="1">
      <alignment horizontal="left" wrapText="1"/>
    </xf>
    <xf numFmtId="3" fontId="0" fillId="0" borderId="1" xfId="0" applyNumberFormat="1" applyBorder="1" applyAlignment="1">
      <alignment horizontal="right" wrapText="1"/>
    </xf>
    <xf numFmtId="165" fontId="0" fillId="0" borderId="1" xfId="0" applyNumberFormat="1" applyBorder="1" applyAlignment="1">
      <alignment horizontal="right" wrapText="1"/>
    </xf>
    <xf numFmtId="165" fontId="0" fillId="0" borderId="1" xfId="0" applyNumberFormat="1" applyBorder="1" applyAlignment="1">
      <alignment horizontal="left" wrapText="1"/>
    </xf>
    <xf numFmtId="0" fontId="0" fillId="5" borderId="14" xfId="0" applyFill="1" applyBorder="1" applyAlignment="1">
      <alignment horizontal="left" wrapText="1"/>
    </xf>
    <xf numFmtId="0" fontId="0" fillId="6" borderId="1" xfId="0" applyFill="1" applyBorder="1" applyAlignment="1">
      <alignment horizontal="left"/>
    </xf>
    <xf numFmtId="0" fontId="1" fillId="5" borderId="1" xfId="0" applyFont="1" applyFill="1" applyBorder="1" applyAlignment="1">
      <alignment vertical="center" wrapText="1"/>
    </xf>
    <xf numFmtId="0" fontId="0" fillId="6" borderId="14" xfId="0" applyFont="1" applyFill="1" applyBorder="1" applyAlignment="1">
      <alignment horizontal="left" vertical="top" wrapText="1"/>
    </xf>
    <xf numFmtId="0" fontId="0" fillId="5" borderId="13" xfId="0" applyFill="1" applyBorder="1" applyAlignment="1">
      <alignment horizontal="left" wrapText="1"/>
    </xf>
    <xf numFmtId="0" fontId="0" fillId="5" borderId="14" xfId="0" applyFill="1" applyBorder="1" applyAlignment="1">
      <alignment horizontal="left"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1" fillId="6" borderId="10" xfId="0" applyFont="1" applyFill="1" applyBorder="1" applyAlignment="1">
      <alignment vertical="center" wrapText="1"/>
    </xf>
    <xf numFmtId="0" fontId="0" fillId="0" borderId="11" xfId="0" applyBorder="1" applyAlignment="1">
      <alignment vertical="center" wrapText="1"/>
    </xf>
    <xf numFmtId="0" fontId="0" fillId="0" borderId="30" xfId="0" applyBorder="1" applyAlignment="1">
      <alignment vertical="center" wrapText="1"/>
    </xf>
    <xf numFmtId="0" fontId="0" fillId="0" borderId="13" xfId="0" applyBorder="1" applyAlignment="1">
      <alignment horizontal="left" wrapText="1"/>
    </xf>
    <xf numFmtId="0" fontId="0" fillId="0" borderId="14" xfId="0" applyBorder="1" applyAlignment="1">
      <alignment horizontal="left" wrapText="1"/>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4"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97"/>
  <sheetViews>
    <sheetView tabSelected="1" view="pageBreakPreview" zoomScale="110" zoomScaleNormal="100" zoomScaleSheetLayoutView="110" workbookViewId="0">
      <selection activeCell="I155" sqref="I155"/>
    </sheetView>
  </sheetViews>
  <sheetFormatPr defaultColWidth="72.42578125" defaultRowHeight="15"/>
  <cols>
    <col min="1" max="1" width="2.42578125" style="8" customWidth="1"/>
    <col min="2" max="2" width="3.5703125" style="8" customWidth="1"/>
    <col min="3" max="3" width="63" style="7" customWidth="1"/>
    <col min="4" max="4" width="10.140625" style="2" hidden="1" customWidth="1"/>
    <col min="5" max="5" width="9.28515625" style="7" customWidth="1"/>
    <col min="6" max="7" width="7.7109375" style="7" customWidth="1"/>
    <col min="8" max="8" width="8.7109375" style="4" customWidth="1"/>
    <col min="9" max="16384" width="72.42578125" style="4"/>
  </cols>
  <sheetData>
    <row r="1" spans="1:7" ht="24.75" customHeight="1">
      <c r="A1" s="65" t="s">
        <v>437</v>
      </c>
    </row>
    <row r="2" spans="1:7" s="64" customFormat="1" ht="29.25" customHeight="1">
      <c r="A2" s="60" t="s">
        <v>7</v>
      </c>
      <c r="B2" s="61"/>
      <c r="C2" s="62"/>
      <c r="D2" s="61" t="s">
        <v>400</v>
      </c>
      <c r="E2" s="63" t="s">
        <v>401</v>
      </c>
      <c r="F2" s="63" t="s">
        <v>402</v>
      </c>
      <c r="G2" s="63" t="s">
        <v>403</v>
      </c>
    </row>
    <row r="3" spans="1:7" s="1" customFormat="1">
      <c r="A3" s="105" t="s">
        <v>2</v>
      </c>
      <c r="B3" s="105"/>
      <c r="C3" s="105"/>
      <c r="D3" s="105"/>
      <c r="E3" s="105"/>
      <c r="F3" s="105"/>
      <c r="G3" s="106"/>
    </row>
    <row r="4" spans="1:7" s="1" customFormat="1" ht="28.5" customHeight="1">
      <c r="A4" s="102" t="s">
        <v>27</v>
      </c>
      <c r="B4" s="103"/>
      <c r="C4" s="103"/>
      <c r="D4" s="103"/>
      <c r="E4" s="103"/>
      <c r="F4" s="103"/>
      <c r="G4" s="104"/>
    </row>
    <row r="5" spans="1:7" s="2" customFormat="1">
      <c r="A5" s="29"/>
      <c r="B5" s="30" t="s">
        <v>86</v>
      </c>
      <c r="C5" s="19" t="s">
        <v>85</v>
      </c>
      <c r="D5" s="13" t="s">
        <v>55</v>
      </c>
      <c r="E5" s="68"/>
      <c r="F5" s="68"/>
      <c r="G5" s="68"/>
    </row>
    <row r="6" spans="1:7" s="2" customFormat="1">
      <c r="A6" s="29"/>
      <c r="B6" s="30"/>
      <c r="C6" s="19" t="s">
        <v>131</v>
      </c>
      <c r="D6" s="13" t="s">
        <v>55</v>
      </c>
      <c r="E6" s="68"/>
      <c r="F6" s="68"/>
      <c r="G6" s="68"/>
    </row>
    <row r="7" spans="1:7" s="2" customFormat="1">
      <c r="A7" s="29"/>
      <c r="B7" s="30"/>
      <c r="C7" s="20" t="s">
        <v>29</v>
      </c>
      <c r="D7" s="15" t="s">
        <v>25</v>
      </c>
      <c r="E7" s="67" t="str">
        <f>IF(E5&gt;0,E6/E5,"calc")</f>
        <v>calc</v>
      </c>
      <c r="F7" s="67" t="str">
        <f t="shared" ref="F7" si="0">IF(F5&gt;0,F6/F5,"calc")</f>
        <v>calc</v>
      </c>
      <c r="G7" s="67" t="str">
        <f t="shared" ref="G7" si="1">IF(G5&gt;0,G6/G5,"calc")</f>
        <v>calc</v>
      </c>
    </row>
    <row r="8" spans="1:7" s="2" customFormat="1" ht="15" customHeight="1">
      <c r="A8" s="29"/>
      <c r="B8" s="30" t="s">
        <v>87</v>
      </c>
      <c r="C8" s="19" t="s">
        <v>129</v>
      </c>
      <c r="D8" s="13" t="s">
        <v>55</v>
      </c>
      <c r="E8" s="68"/>
      <c r="F8" s="68"/>
      <c r="G8" s="68"/>
    </row>
    <row r="9" spans="1:7" s="2" customFormat="1">
      <c r="A9" s="29"/>
      <c r="B9" s="30" t="s">
        <v>88</v>
      </c>
      <c r="C9" s="19" t="s">
        <v>130</v>
      </c>
      <c r="D9" s="13" t="s">
        <v>55</v>
      </c>
      <c r="E9" s="68"/>
      <c r="F9" s="68"/>
      <c r="G9" s="68"/>
    </row>
    <row r="10" spans="1:7" s="2" customFormat="1">
      <c r="A10" s="29"/>
      <c r="B10" s="30"/>
      <c r="C10" s="20" t="s">
        <v>30</v>
      </c>
      <c r="D10" s="15" t="s">
        <v>25</v>
      </c>
      <c r="E10" s="67" t="str">
        <f>IF(E8&gt;0,E9/E8,"calc")</f>
        <v>calc</v>
      </c>
      <c r="F10" s="67" t="str">
        <f t="shared" ref="F10" si="2">IF(F8&gt;0,F9/F8,"calc")</f>
        <v>calc</v>
      </c>
      <c r="G10" s="67" t="str">
        <f t="shared" ref="G10" si="3">IF(G8&gt;0,G9/G8,"calc")</f>
        <v>calc</v>
      </c>
    </row>
    <row r="11" spans="1:7" s="2" customFormat="1">
      <c r="A11" s="29"/>
      <c r="B11" s="30" t="s">
        <v>89</v>
      </c>
      <c r="C11" s="21" t="s">
        <v>132</v>
      </c>
      <c r="D11" s="17" t="s">
        <v>55</v>
      </c>
      <c r="E11" s="69"/>
      <c r="F11" s="69"/>
      <c r="G11" s="69"/>
    </row>
    <row r="12" spans="1:7" s="2" customFormat="1">
      <c r="A12" s="29"/>
      <c r="B12" s="30" t="s">
        <v>88</v>
      </c>
      <c r="C12" s="21" t="s">
        <v>133</v>
      </c>
      <c r="D12" s="17" t="s">
        <v>55</v>
      </c>
      <c r="E12" s="69"/>
      <c r="F12" s="69"/>
      <c r="G12" s="69"/>
    </row>
    <row r="13" spans="1:7" s="2" customFormat="1">
      <c r="A13" s="29"/>
      <c r="B13" s="30"/>
      <c r="C13" s="20" t="s">
        <v>31</v>
      </c>
      <c r="D13" s="15" t="s">
        <v>25</v>
      </c>
      <c r="E13" s="67" t="str">
        <f>IF(E11&gt;0,E12/E11,"calc")</f>
        <v>calc</v>
      </c>
      <c r="F13" s="67" t="str">
        <f t="shared" ref="F13" si="4">IF(F11&gt;0,F12/F11,"calc")</f>
        <v>calc</v>
      </c>
      <c r="G13" s="67" t="str">
        <f t="shared" ref="G13" si="5">IF(G11&gt;0,G12/G11,"calc")</f>
        <v>calc</v>
      </c>
    </row>
    <row r="14" spans="1:7" s="2" customFormat="1">
      <c r="A14" s="29"/>
      <c r="B14" s="30" t="s">
        <v>90</v>
      </c>
      <c r="C14" s="21" t="s">
        <v>134</v>
      </c>
      <c r="D14" s="17" t="s">
        <v>412</v>
      </c>
      <c r="E14" s="69"/>
      <c r="F14" s="69"/>
      <c r="G14" s="69"/>
    </row>
    <row r="15" spans="1:7" s="2" customFormat="1" ht="30">
      <c r="A15" s="29"/>
      <c r="B15" s="30" t="s">
        <v>88</v>
      </c>
      <c r="C15" s="21" t="s">
        <v>135</v>
      </c>
      <c r="D15" s="17" t="s">
        <v>412</v>
      </c>
      <c r="E15" s="69"/>
      <c r="F15" s="69"/>
      <c r="G15" s="69"/>
    </row>
    <row r="16" spans="1:7" s="2" customFormat="1">
      <c r="A16" s="29"/>
      <c r="B16" s="30"/>
      <c r="C16" s="20" t="s">
        <v>28</v>
      </c>
      <c r="D16" s="15" t="s">
        <v>25</v>
      </c>
      <c r="E16" s="67" t="str">
        <f>IF(E14&gt;0,E15/E14,"calc")</f>
        <v>calc</v>
      </c>
      <c r="F16" s="67" t="str">
        <f t="shared" ref="F16:G16" si="6">IF(F14&gt;0,F15/F14,"calc")</f>
        <v>calc</v>
      </c>
      <c r="G16" s="67" t="str">
        <f t="shared" si="6"/>
        <v>calc</v>
      </c>
    </row>
    <row r="17" spans="1:7" s="2" customFormat="1" ht="45" customHeight="1">
      <c r="A17" s="29"/>
      <c r="B17" s="30" t="s">
        <v>91</v>
      </c>
      <c r="C17" s="22" t="s">
        <v>438</v>
      </c>
      <c r="D17" s="13" t="s">
        <v>55</v>
      </c>
      <c r="E17" s="68"/>
      <c r="F17" s="68"/>
      <c r="G17" s="68"/>
    </row>
    <row r="18" spans="1:7" s="2" customFormat="1" ht="43.15" customHeight="1">
      <c r="A18" s="29"/>
      <c r="B18" s="30" t="s">
        <v>88</v>
      </c>
      <c r="C18" s="41" t="s">
        <v>439</v>
      </c>
      <c r="D18" s="13" t="s">
        <v>55</v>
      </c>
      <c r="E18" s="71"/>
      <c r="F18" s="71"/>
      <c r="G18" s="71"/>
    </row>
    <row r="19" spans="1:7" s="2" customFormat="1">
      <c r="A19" s="29"/>
      <c r="B19" s="30"/>
      <c r="C19" s="20" t="s">
        <v>32</v>
      </c>
      <c r="D19" s="15" t="s">
        <v>25</v>
      </c>
      <c r="E19" s="67" t="str">
        <f>IF(E18&gt;0,E17/E18,"calc")</f>
        <v>calc</v>
      </c>
      <c r="F19" s="67" t="str">
        <f t="shared" ref="F19:G19" si="7">IF(F18&gt;0,F17/F18,"calc")</f>
        <v>calc</v>
      </c>
      <c r="G19" s="67" t="str">
        <f t="shared" si="7"/>
        <v>calc</v>
      </c>
    </row>
    <row r="20" spans="1:7" s="2" customFormat="1" ht="42" customHeight="1">
      <c r="A20" s="29"/>
      <c r="B20" s="30" t="s">
        <v>92</v>
      </c>
      <c r="C20" s="19" t="s">
        <v>434</v>
      </c>
      <c r="D20" s="13" t="s">
        <v>55</v>
      </c>
      <c r="E20" s="68"/>
      <c r="F20" s="68"/>
      <c r="G20" s="68"/>
    </row>
    <row r="21" spans="1:7" s="2" customFormat="1" ht="45" customHeight="1">
      <c r="A21" s="29"/>
      <c r="B21" s="30" t="s">
        <v>88</v>
      </c>
      <c r="C21" s="19" t="s">
        <v>435</v>
      </c>
      <c r="D21" s="13" t="s">
        <v>55</v>
      </c>
      <c r="E21" s="71"/>
      <c r="F21" s="71"/>
      <c r="G21" s="71"/>
    </row>
    <row r="22" spans="1:7" s="2" customFormat="1">
      <c r="A22" s="29"/>
      <c r="B22" s="30"/>
      <c r="C22" s="20" t="s">
        <v>33</v>
      </c>
      <c r="D22" s="15" t="s">
        <v>25</v>
      </c>
      <c r="E22" s="67" t="str">
        <f>IF(E21&gt;0,E20/E21,"calc")</f>
        <v>calc</v>
      </c>
      <c r="F22" s="67" t="str">
        <f t="shared" ref="F22:G22" si="8">IF(F21&gt;0,F20/F21,"calc")</f>
        <v>calc</v>
      </c>
      <c r="G22" s="67" t="str">
        <f t="shared" si="8"/>
        <v>calc</v>
      </c>
    </row>
    <row r="23" spans="1:7" s="2" customFormat="1" ht="30">
      <c r="A23" s="29"/>
      <c r="B23" s="31" t="s">
        <v>93</v>
      </c>
      <c r="C23" s="19" t="s">
        <v>410</v>
      </c>
      <c r="D23" s="13" t="s">
        <v>55</v>
      </c>
      <c r="E23" s="68"/>
      <c r="F23" s="68"/>
      <c r="G23" s="68"/>
    </row>
    <row r="24" spans="1:7" s="2" customFormat="1" ht="43.9" customHeight="1">
      <c r="A24" s="29"/>
      <c r="B24" s="31" t="s">
        <v>88</v>
      </c>
      <c r="C24" s="19" t="s">
        <v>411</v>
      </c>
      <c r="D24" s="13" t="s">
        <v>55</v>
      </c>
      <c r="E24" s="68"/>
      <c r="F24" s="68"/>
      <c r="G24" s="68"/>
    </row>
    <row r="25" spans="1:7" s="2" customFormat="1">
      <c r="A25" s="29"/>
      <c r="B25" s="31"/>
      <c r="C25" s="20" t="s">
        <v>34</v>
      </c>
      <c r="D25" s="15" t="s">
        <v>25</v>
      </c>
      <c r="E25" s="67" t="str">
        <f>IF(E23&gt;0,E24/E23,"calc")</f>
        <v>calc</v>
      </c>
      <c r="F25" s="67" t="str">
        <f t="shared" ref="F25:G25" si="9">IF(F23&gt;0,F24/F23,"calc")</f>
        <v>calc</v>
      </c>
      <c r="G25" s="67" t="str">
        <f t="shared" si="9"/>
        <v>calc</v>
      </c>
    </row>
    <row r="26" spans="1:7" s="2" customFormat="1" ht="29.25" customHeight="1">
      <c r="A26" s="29"/>
      <c r="B26" s="31" t="s">
        <v>94</v>
      </c>
      <c r="C26" s="100" t="s">
        <v>415</v>
      </c>
      <c r="D26" s="100"/>
      <c r="E26" s="100"/>
      <c r="F26" s="100"/>
      <c r="G26" s="101"/>
    </row>
    <row r="27" spans="1:7" s="2" customFormat="1">
      <c r="A27" s="29"/>
      <c r="B27" s="31"/>
      <c r="C27" s="23" t="s">
        <v>396</v>
      </c>
      <c r="D27" s="17" t="s">
        <v>26</v>
      </c>
      <c r="E27" s="72"/>
      <c r="F27" s="72"/>
      <c r="G27" s="72"/>
    </row>
    <row r="28" spans="1:7" s="2" customFormat="1">
      <c r="A28" s="29"/>
      <c r="B28" s="31"/>
      <c r="C28" s="23" t="s">
        <v>397</v>
      </c>
      <c r="D28" s="17" t="s">
        <v>26</v>
      </c>
      <c r="E28" s="72"/>
      <c r="F28" s="72"/>
      <c r="G28" s="72"/>
    </row>
    <row r="29" spans="1:7" s="2" customFormat="1">
      <c r="A29" s="29"/>
      <c r="B29" s="31"/>
      <c r="C29" s="23" t="s">
        <v>398</v>
      </c>
      <c r="D29" s="17" t="s">
        <v>26</v>
      </c>
      <c r="E29" s="72"/>
      <c r="F29" s="72"/>
      <c r="G29" s="72"/>
    </row>
    <row r="30" spans="1:7" s="2" customFormat="1">
      <c r="A30" s="29"/>
      <c r="B30" s="31"/>
      <c r="C30" s="23" t="s">
        <v>399</v>
      </c>
      <c r="D30" s="17" t="s">
        <v>26</v>
      </c>
      <c r="E30" s="72"/>
      <c r="F30" s="72"/>
      <c r="G30" s="72"/>
    </row>
    <row r="31" spans="1:7" s="2" customFormat="1" ht="45" customHeight="1">
      <c r="A31" s="29"/>
      <c r="B31" s="31" t="s">
        <v>88</v>
      </c>
      <c r="C31" s="100" t="s">
        <v>413</v>
      </c>
      <c r="D31" s="100"/>
      <c r="E31" s="100"/>
      <c r="F31" s="100"/>
      <c r="G31" s="101"/>
    </row>
    <row r="32" spans="1:7" s="2" customFormat="1">
      <c r="A32" s="29"/>
      <c r="B32" s="31"/>
      <c r="C32" s="23" t="s">
        <v>396</v>
      </c>
      <c r="D32" s="17" t="s">
        <v>26</v>
      </c>
      <c r="E32" s="72"/>
      <c r="F32" s="72"/>
      <c r="G32" s="72"/>
    </row>
    <row r="33" spans="1:7" s="2" customFormat="1">
      <c r="A33" s="29"/>
      <c r="B33" s="31"/>
      <c r="C33" s="23" t="s">
        <v>397</v>
      </c>
      <c r="D33" s="17" t="s">
        <v>26</v>
      </c>
      <c r="E33" s="72"/>
      <c r="F33" s="72"/>
      <c r="G33" s="72"/>
    </row>
    <row r="34" spans="1:7" s="2" customFormat="1">
      <c r="A34" s="29"/>
      <c r="B34" s="31"/>
      <c r="C34" s="23" t="s">
        <v>398</v>
      </c>
      <c r="D34" s="17" t="s">
        <v>26</v>
      </c>
      <c r="E34" s="72"/>
      <c r="F34" s="72"/>
      <c r="G34" s="72"/>
    </row>
    <row r="35" spans="1:7" s="2" customFormat="1">
      <c r="A35" s="29"/>
      <c r="B35" s="31"/>
      <c r="C35" s="23" t="s">
        <v>399</v>
      </c>
      <c r="D35" s="17" t="s">
        <v>26</v>
      </c>
      <c r="E35" s="72"/>
      <c r="F35" s="72"/>
      <c r="G35" s="72"/>
    </row>
    <row r="36" spans="1:7" s="2" customFormat="1">
      <c r="A36" s="29"/>
      <c r="B36" s="31"/>
      <c r="C36" s="113" t="s">
        <v>35</v>
      </c>
      <c r="D36" s="113"/>
      <c r="E36" s="113"/>
      <c r="F36" s="113"/>
      <c r="G36" s="114"/>
    </row>
    <row r="37" spans="1:7" s="2" customFormat="1">
      <c r="A37" s="29"/>
      <c r="B37" s="31"/>
      <c r="C37" s="24" t="s">
        <v>396</v>
      </c>
      <c r="D37" s="15" t="s">
        <v>405</v>
      </c>
      <c r="E37" s="82" t="str">
        <f>IF(E27&gt;0,E32/E27,"calc")</f>
        <v>calc</v>
      </c>
      <c r="F37" s="82" t="str">
        <f t="shared" ref="F37:G37" si="10">IF(F27&gt;0,F32/F27,"calc")</f>
        <v>calc</v>
      </c>
      <c r="G37" s="82" t="str">
        <f t="shared" si="10"/>
        <v>calc</v>
      </c>
    </row>
    <row r="38" spans="1:7" s="2" customFormat="1">
      <c r="A38" s="29"/>
      <c r="B38" s="31"/>
      <c r="C38" s="24" t="s">
        <v>397</v>
      </c>
      <c r="D38" s="15" t="s">
        <v>405</v>
      </c>
      <c r="E38" s="82" t="str">
        <f t="shared" ref="E38:G40" si="11">IF(E28&gt;0,E33/E28,"calc")</f>
        <v>calc</v>
      </c>
      <c r="F38" s="82" t="str">
        <f t="shared" si="11"/>
        <v>calc</v>
      </c>
      <c r="G38" s="82" t="str">
        <f t="shared" si="11"/>
        <v>calc</v>
      </c>
    </row>
    <row r="39" spans="1:7" s="2" customFormat="1">
      <c r="A39" s="29"/>
      <c r="B39" s="31"/>
      <c r="C39" s="24" t="s">
        <v>398</v>
      </c>
      <c r="D39" s="15" t="s">
        <v>405</v>
      </c>
      <c r="E39" s="82" t="str">
        <f t="shared" si="11"/>
        <v>calc</v>
      </c>
      <c r="F39" s="82" t="str">
        <f t="shared" si="11"/>
        <v>calc</v>
      </c>
      <c r="G39" s="82" t="str">
        <f t="shared" si="11"/>
        <v>calc</v>
      </c>
    </row>
    <row r="40" spans="1:7" s="2" customFormat="1">
      <c r="A40" s="29"/>
      <c r="B40" s="31"/>
      <c r="C40" s="24" t="s">
        <v>399</v>
      </c>
      <c r="D40" s="15" t="s">
        <v>405</v>
      </c>
      <c r="E40" s="82" t="str">
        <f t="shared" si="11"/>
        <v>calc</v>
      </c>
      <c r="F40" s="82" t="str">
        <f t="shared" si="11"/>
        <v>calc</v>
      </c>
      <c r="G40" s="82" t="str">
        <f t="shared" si="11"/>
        <v>calc</v>
      </c>
    </row>
    <row r="41" spans="1:7" s="2" customFormat="1" ht="30" hidden="1">
      <c r="A41" s="29"/>
      <c r="B41" s="31" t="s">
        <v>95</v>
      </c>
      <c r="C41" s="42" t="s">
        <v>99</v>
      </c>
      <c r="D41" s="43" t="s">
        <v>26</v>
      </c>
      <c r="E41" s="44"/>
      <c r="F41" s="44"/>
      <c r="G41" s="44"/>
    </row>
    <row r="42" spans="1:7" s="2" customFormat="1">
      <c r="A42" s="115" t="s">
        <v>36</v>
      </c>
      <c r="B42" s="116"/>
      <c r="C42" s="116"/>
      <c r="D42" s="116"/>
      <c r="E42" s="116"/>
      <c r="F42" s="116"/>
      <c r="G42" s="117"/>
    </row>
    <row r="43" spans="1:7" s="2" customFormat="1">
      <c r="A43" s="34"/>
      <c r="B43" s="18"/>
      <c r="C43" s="45" t="s">
        <v>151</v>
      </c>
      <c r="D43" s="46" t="s">
        <v>55</v>
      </c>
      <c r="E43" s="73"/>
      <c r="F43" s="73"/>
      <c r="G43" s="73"/>
    </row>
    <row r="44" spans="1:7" s="2" customFormat="1">
      <c r="A44" s="34"/>
      <c r="B44" s="31"/>
      <c r="C44" s="19" t="s">
        <v>152</v>
      </c>
      <c r="D44" s="13" t="s">
        <v>55</v>
      </c>
      <c r="E44" s="68"/>
      <c r="F44" s="68"/>
      <c r="G44" s="68"/>
    </row>
    <row r="45" spans="1:7" s="2" customFormat="1">
      <c r="A45" s="34"/>
      <c r="B45" s="31"/>
      <c r="C45" s="19" t="s">
        <v>157</v>
      </c>
      <c r="D45" s="13" t="s">
        <v>55</v>
      </c>
      <c r="E45" s="68"/>
      <c r="F45" s="68"/>
      <c r="G45" s="68"/>
    </row>
    <row r="46" spans="1:7" s="2" customFormat="1">
      <c r="A46" s="34"/>
      <c r="B46" s="31"/>
      <c r="C46" s="19" t="s">
        <v>153</v>
      </c>
      <c r="D46" s="13" t="s">
        <v>55</v>
      </c>
      <c r="E46" s="68"/>
      <c r="F46" s="68"/>
      <c r="G46" s="68"/>
    </row>
    <row r="47" spans="1:7" s="2" customFormat="1">
      <c r="A47" s="34"/>
      <c r="B47" s="31"/>
      <c r="C47" s="19" t="s">
        <v>154</v>
      </c>
      <c r="D47" s="13" t="s">
        <v>55</v>
      </c>
      <c r="E47" s="68"/>
      <c r="F47" s="68"/>
      <c r="G47" s="68"/>
    </row>
    <row r="48" spans="1:7" s="2" customFormat="1">
      <c r="A48" s="34"/>
      <c r="B48" s="31"/>
      <c r="C48" s="19" t="s">
        <v>155</v>
      </c>
      <c r="D48" s="13" t="s">
        <v>55</v>
      </c>
      <c r="E48" s="68"/>
      <c r="F48" s="68"/>
      <c r="G48" s="68"/>
    </row>
    <row r="49" spans="1:7" s="2" customFormat="1">
      <c r="A49" s="34"/>
      <c r="B49" s="31"/>
      <c r="C49" s="19" t="s">
        <v>156</v>
      </c>
      <c r="D49" s="13" t="s">
        <v>55</v>
      </c>
      <c r="E49" s="68"/>
      <c r="F49" s="68"/>
      <c r="G49" s="68"/>
    </row>
    <row r="50" spans="1:7" s="2" customFormat="1">
      <c r="A50" s="34"/>
      <c r="B50" s="31"/>
      <c r="C50" s="19" t="s">
        <v>158</v>
      </c>
      <c r="D50" s="13" t="s">
        <v>55</v>
      </c>
      <c r="E50" s="68"/>
      <c r="F50" s="68"/>
      <c r="G50" s="68"/>
    </row>
    <row r="51" spans="1:7" s="2" customFormat="1">
      <c r="A51" s="34"/>
      <c r="B51" s="31"/>
      <c r="C51" s="19" t="s">
        <v>159</v>
      </c>
      <c r="D51" s="13" t="s">
        <v>55</v>
      </c>
      <c r="E51" s="68"/>
      <c r="F51" s="68"/>
      <c r="G51" s="68"/>
    </row>
    <row r="52" spans="1:7" s="2" customFormat="1">
      <c r="A52" s="34"/>
      <c r="B52" s="31"/>
      <c r="C52" s="19" t="s">
        <v>160</v>
      </c>
      <c r="D52" s="13" t="s">
        <v>55</v>
      </c>
      <c r="E52" s="68"/>
      <c r="F52" s="68"/>
      <c r="G52" s="68"/>
    </row>
    <row r="53" spans="1:7" s="2" customFormat="1">
      <c r="A53" s="34"/>
      <c r="B53" s="31"/>
      <c r="C53" s="19" t="s">
        <v>161</v>
      </c>
      <c r="D53" s="13" t="s">
        <v>55</v>
      </c>
      <c r="E53" s="68"/>
      <c r="F53" s="68"/>
      <c r="G53" s="68"/>
    </row>
    <row r="54" spans="1:7" s="2" customFormat="1">
      <c r="A54" s="34"/>
      <c r="B54" s="31"/>
      <c r="C54" s="19" t="s">
        <v>162</v>
      </c>
      <c r="D54" s="13" t="s">
        <v>55</v>
      </c>
      <c r="E54" s="68"/>
      <c r="F54" s="68"/>
      <c r="G54" s="68"/>
    </row>
    <row r="55" spans="1:7" s="2" customFormat="1">
      <c r="A55" s="34"/>
      <c r="B55" s="31"/>
      <c r="C55" s="19" t="s">
        <v>163</v>
      </c>
      <c r="D55" s="13" t="s">
        <v>55</v>
      </c>
      <c r="E55" s="68"/>
      <c r="F55" s="68"/>
      <c r="G55" s="68"/>
    </row>
    <row r="56" spans="1:7" s="2" customFormat="1">
      <c r="A56" s="34"/>
      <c r="B56" s="31"/>
      <c r="C56" s="19" t="s">
        <v>164</v>
      </c>
      <c r="D56" s="13" t="s">
        <v>55</v>
      </c>
      <c r="E56" s="68"/>
      <c r="F56" s="68"/>
      <c r="G56" s="68"/>
    </row>
    <row r="57" spans="1:7" s="2" customFormat="1">
      <c r="A57" s="34"/>
      <c r="B57" s="31"/>
      <c r="C57" s="47" t="s">
        <v>165</v>
      </c>
      <c r="D57" s="48" t="s">
        <v>55</v>
      </c>
      <c r="E57" s="74"/>
      <c r="F57" s="74"/>
      <c r="G57" s="74"/>
    </row>
    <row r="58" spans="1:7" s="2" customFormat="1">
      <c r="A58" s="118" t="s">
        <v>37</v>
      </c>
      <c r="B58" s="119"/>
      <c r="C58" s="119"/>
      <c r="D58" s="119"/>
      <c r="E58" s="119"/>
      <c r="F58" s="119"/>
      <c r="G58" s="120"/>
    </row>
    <row r="59" spans="1:7" s="2" customFormat="1" ht="42" customHeight="1">
      <c r="A59" s="29"/>
      <c r="B59" s="31" t="s">
        <v>86</v>
      </c>
      <c r="C59" s="113" t="s">
        <v>98</v>
      </c>
      <c r="D59" s="113"/>
      <c r="E59" s="113"/>
      <c r="F59" s="113"/>
      <c r="G59" s="114"/>
    </row>
    <row r="60" spans="1:7" s="2" customFormat="1">
      <c r="A60" s="34"/>
      <c r="B60" s="31"/>
      <c r="C60" s="26" t="s">
        <v>396</v>
      </c>
      <c r="D60" s="14" t="s">
        <v>26</v>
      </c>
      <c r="E60" s="75"/>
      <c r="F60" s="75"/>
      <c r="G60" s="75"/>
    </row>
    <row r="61" spans="1:7" s="2" customFormat="1">
      <c r="A61" s="34"/>
      <c r="B61" s="31"/>
      <c r="C61" s="26" t="s">
        <v>397</v>
      </c>
      <c r="D61" s="14" t="s">
        <v>26</v>
      </c>
      <c r="E61" s="75"/>
      <c r="F61" s="75"/>
      <c r="G61" s="75"/>
    </row>
    <row r="62" spans="1:7" s="2" customFormat="1">
      <c r="A62" s="34"/>
      <c r="B62" s="31"/>
      <c r="C62" s="26" t="s">
        <v>398</v>
      </c>
      <c r="D62" s="14" t="s">
        <v>26</v>
      </c>
      <c r="E62" s="75"/>
      <c r="F62" s="75"/>
      <c r="G62" s="75"/>
    </row>
    <row r="63" spans="1:7" s="2" customFormat="1">
      <c r="A63" s="34"/>
      <c r="B63" s="31"/>
      <c r="C63" s="23" t="s">
        <v>399</v>
      </c>
      <c r="D63" s="17" t="s">
        <v>26</v>
      </c>
      <c r="E63" s="76"/>
      <c r="F63" s="76"/>
      <c r="G63" s="76"/>
    </row>
    <row r="64" spans="1:7" s="2" customFormat="1" ht="28.5" customHeight="1">
      <c r="A64" s="29"/>
      <c r="B64" s="31" t="s">
        <v>87</v>
      </c>
      <c r="C64" s="113" t="s">
        <v>100</v>
      </c>
      <c r="D64" s="113"/>
      <c r="E64" s="113"/>
      <c r="F64" s="113"/>
      <c r="G64" s="114"/>
    </row>
    <row r="65" spans="1:7" s="2" customFormat="1">
      <c r="A65" s="34"/>
      <c r="B65" s="31"/>
      <c r="C65" s="26" t="s">
        <v>396</v>
      </c>
      <c r="D65" s="14" t="s">
        <v>26</v>
      </c>
      <c r="E65" s="77"/>
      <c r="F65" s="77"/>
      <c r="G65" s="77"/>
    </row>
    <row r="66" spans="1:7" s="2" customFormat="1">
      <c r="A66" s="34"/>
      <c r="B66" s="31"/>
      <c r="C66" s="26" t="s">
        <v>397</v>
      </c>
      <c r="D66" s="14" t="s">
        <v>26</v>
      </c>
      <c r="E66" s="77"/>
      <c r="F66" s="77"/>
      <c r="G66" s="77"/>
    </row>
    <row r="67" spans="1:7" s="2" customFormat="1">
      <c r="A67" s="34"/>
      <c r="B67" s="31"/>
      <c r="C67" s="26" t="s">
        <v>398</v>
      </c>
      <c r="D67" s="14" t="s">
        <v>26</v>
      </c>
      <c r="E67" s="77"/>
      <c r="F67" s="77"/>
      <c r="G67" s="77"/>
    </row>
    <row r="68" spans="1:7" s="2" customFormat="1">
      <c r="A68" s="34"/>
      <c r="B68" s="31"/>
      <c r="C68" s="23" t="s">
        <v>399</v>
      </c>
      <c r="D68" s="17" t="s">
        <v>26</v>
      </c>
      <c r="E68" s="78"/>
      <c r="F68" s="78"/>
      <c r="G68" s="78"/>
    </row>
    <row r="69" spans="1:7" s="2" customFormat="1" ht="30" customHeight="1">
      <c r="A69" s="29"/>
      <c r="B69" s="31" t="s">
        <v>89</v>
      </c>
      <c r="C69" s="113" t="s">
        <v>101</v>
      </c>
      <c r="D69" s="113"/>
      <c r="E69" s="113"/>
      <c r="F69" s="113"/>
      <c r="G69" s="114"/>
    </row>
    <row r="70" spans="1:7" s="2" customFormat="1">
      <c r="A70" s="34"/>
      <c r="B70" s="31"/>
      <c r="C70" s="23" t="s">
        <v>396</v>
      </c>
      <c r="D70" s="17" t="s">
        <v>26</v>
      </c>
      <c r="E70" s="79"/>
      <c r="F70" s="79"/>
      <c r="G70" s="79"/>
    </row>
    <row r="71" spans="1:7" s="2" customFormat="1">
      <c r="A71" s="34"/>
      <c r="B71" s="31"/>
      <c r="C71" s="23" t="s">
        <v>397</v>
      </c>
      <c r="D71" s="17" t="s">
        <v>26</v>
      </c>
      <c r="E71" s="79"/>
      <c r="F71" s="79"/>
      <c r="G71" s="79"/>
    </row>
    <row r="72" spans="1:7" s="2" customFormat="1">
      <c r="A72" s="34"/>
      <c r="B72" s="31"/>
      <c r="C72" s="23" t="s">
        <v>398</v>
      </c>
      <c r="D72" s="17" t="s">
        <v>26</v>
      </c>
      <c r="E72" s="79"/>
      <c r="F72" s="79"/>
      <c r="G72" s="79"/>
    </row>
    <row r="73" spans="1:7" s="2" customFormat="1">
      <c r="A73" s="34"/>
      <c r="B73" s="31"/>
      <c r="C73" s="23" t="s">
        <v>399</v>
      </c>
      <c r="D73" s="17" t="s">
        <v>26</v>
      </c>
      <c r="E73" s="79"/>
      <c r="F73" s="79"/>
      <c r="G73" s="79"/>
    </row>
    <row r="74" spans="1:7" s="2" customFormat="1">
      <c r="A74" s="118" t="s">
        <v>38</v>
      </c>
      <c r="B74" s="119"/>
      <c r="C74" s="119"/>
      <c r="D74" s="119"/>
      <c r="E74" s="119"/>
      <c r="F74" s="119"/>
      <c r="G74" s="120"/>
    </row>
    <row r="75" spans="1:7" s="2" customFormat="1" ht="27.6" customHeight="1">
      <c r="A75" s="35"/>
      <c r="B75" s="31" t="s">
        <v>86</v>
      </c>
      <c r="C75" s="21" t="s">
        <v>102</v>
      </c>
      <c r="D75" s="17" t="s">
        <v>26</v>
      </c>
      <c r="E75" s="121" t="s">
        <v>440</v>
      </c>
      <c r="F75" s="122"/>
      <c r="G75" s="123"/>
    </row>
    <row r="76" spans="1:7" s="2" customFormat="1" ht="30">
      <c r="A76" s="32"/>
      <c r="B76" s="31" t="s">
        <v>88</v>
      </c>
      <c r="C76" s="21" t="s">
        <v>10</v>
      </c>
      <c r="D76" s="17" t="s">
        <v>26</v>
      </c>
      <c r="E76" s="124"/>
      <c r="F76" s="125"/>
      <c r="G76" s="126"/>
    </row>
    <row r="77" spans="1:7" s="2" customFormat="1">
      <c r="A77" s="32"/>
      <c r="B77" s="31"/>
      <c r="C77" s="20" t="s">
        <v>39</v>
      </c>
      <c r="D77" s="17" t="s">
        <v>405</v>
      </c>
      <c r="E77" s="127"/>
      <c r="F77" s="128"/>
      <c r="G77" s="129"/>
    </row>
    <row r="78" spans="1:7" s="9" customFormat="1" ht="15" customHeight="1">
      <c r="A78" s="32"/>
      <c r="B78" s="31" t="s">
        <v>88</v>
      </c>
      <c r="C78" s="21" t="s">
        <v>416</v>
      </c>
      <c r="D78" s="17" t="s">
        <v>26</v>
      </c>
      <c r="E78" s="69"/>
      <c r="F78" s="69"/>
      <c r="G78" s="69"/>
    </row>
    <row r="79" spans="1:7" s="9" customFormat="1" ht="15" customHeight="1">
      <c r="A79" s="32"/>
      <c r="B79" s="31" t="s">
        <v>88</v>
      </c>
      <c r="C79" s="21" t="s">
        <v>417</v>
      </c>
      <c r="D79" s="17" t="s">
        <v>26</v>
      </c>
      <c r="E79" s="69"/>
      <c r="F79" s="69"/>
      <c r="G79" s="69"/>
    </row>
    <row r="80" spans="1:7" s="9" customFormat="1">
      <c r="A80" s="32"/>
      <c r="B80" s="31"/>
      <c r="C80" s="20" t="s">
        <v>11</v>
      </c>
      <c r="D80" s="15" t="s">
        <v>405</v>
      </c>
      <c r="E80" s="67" t="str">
        <f>IF(E78&gt;0,E79/E78,"calc")</f>
        <v>calc</v>
      </c>
      <c r="F80" s="67" t="str">
        <f t="shared" ref="F80" si="12">IF(F78&gt;0,F79/F78,"calc")</f>
        <v>calc</v>
      </c>
      <c r="G80" s="67" t="str">
        <f t="shared" ref="G80" si="13">IF(G78&gt;0,G79/G78,"calc")</f>
        <v>calc</v>
      </c>
    </row>
    <row r="81" spans="1:7" s="9" customFormat="1">
      <c r="A81" s="32"/>
      <c r="B81" s="31"/>
      <c r="C81" s="21" t="s">
        <v>12</v>
      </c>
      <c r="D81" s="17" t="s">
        <v>26</v>
      </c>
      <c r="E81" s="81"/>
      <c r="F81" s="81"/>
      <c r="G81" s="81"/>
    </row>
    <row r="82" spans="1:7" s="9" customFormat="1" ht="30">
      <c r="A82" s="32"/>
      <c r="B82" s="31"/>
      <c r="C82" s="20" t="s">
        <v>13</v>
      </c>
      <c r="D82" s="15" t="s">
        <v>26</v>
      </c>
      <c r="E82" s="67" t="str">
        <f>IF(E80&lt;&gt;"calc",E81/E80,"calc")</f>
        <v>calc</v>
      </c>
      <c r="F82" s="67" t="str">
        <f t="shared" ref="F82:G82" si="14">IF(F80&lt;&gt;"calc",F81/F80,"calc")</f>
        <v>calc</v>
      </c>
      <c r="G82" s="67" t="str">
        <f t="shared" si="14"/>
        <v>calc</v>
      </c>
    </row>
    <row r="83" spans="1:7" s="2" customFormat="1" ht="45">
      <c r="A83" s="32"/>
      <c r="B83" s="31" t="s">
        <v>87</v>
      </c>
      <c r="C83" s="21" t="s">
        <v>103</v>
      </c>
      <c r="D83" s="17" t="s">
        <v>26</v>
      </c>
      <c r="E83" s="121" t="s">
        <v>429</v>
      </c>
      <c r="F83" s="122"/>
      <c r="G83" s="123"/>
    </row>
    <row r="84" spans="1:7" s="2" customFormat="1" ht="30">
      <c r="A84" s="32"/>
      <c r="B84" s="31" t="s">
        <v>88</v>
      </c>
      <c r="C84" s="21" t="s">
        <v>10</v>
      </c>
      <c r="D84" s="17" t="s">
        <v>26</v>
      </c>
      <c r="E84" s="124"/>
      <c r="F84" s="125"/>
      <c r="G84" s="126"/>
    </row>
    <row r="85" spans="1:7" s="2" customFormat="1" ht="30">
      <c r="A85" s="32"/>
      <c r="B85" s="31"/>
      <c r="C85" s="20" t="s">
        <v>40</v>
      </c>
      <c r="D85" s="15" t="s">
        <v>405</v>
      </c>
      <c r="E85" s="127"/>
      <c r="F85" s="128"/>
      <c r="G85" s="129"/>
    </row>
    <row r="86" spans="1:7" s="2" customFormat="1">
      <c r="A86" s="32"/>
      <c r="B86" s="31" t="s">
        <v>89</v>
      </c>
      <c r="C86" s="21" t="s">
        <v>236</v>
      </c>
      <c r="D86" s="17" t="s">
        <v>26</v>
      </c>
      <c r="E86" s="69"/>
      <c r="F86" s="69"/>
      <c r="G86" s="69"/>
    </row>
    <row r="87" spans="1:7" s="2" customFormat="1" ht="30">
      <c r="A87" s="32"/>
      <c r="B87" s="31" t="s">
        <v>88</v>
      </c>
      <c r="C87" s="21" t="s">
        <v>237</v>
      </c>
      <c r="D87" s="17" t="s">
        <v>26</v>
      </c>
      <c r="E87" s="69"/>
      <c r="F87" s="69"/>
      <c r="G87" s="69"/>
    </row>
    <row r="88" spans="1:7" s="2" customFormat="1" ht="30">
      <c r="A88" s="32"/>
      <c r="B88" s="31"/>
      <c r="C88" s="21" t="s">
        <v>238</v>
      </c>
      <c r="D88" s="17" t="s">
        <v>26</v>
      </c>
      <c r="E88" s="69"/>
      <c r="F88" s="69"/>
      <c r="G88" s="69"/>
    </row>
    <row r="89" spans="1:7" s="2" customFormat="1" ht="30">
      <c r="A89" s="32"/>
      <c r="B89" s="31"/>
      <c r="C89" s="21" t="s">
        <v>239</v>
      </c>
      <c r="D89" s="17" t="s">
        <v>26</v>
      </c>
      <c r="E89" s="69"/>
      <c r="F89" s="69"/>
      <c r="G89" s="69"/>
    </row>
    <row r="90" spans="1:7" s="2" customFormat="1" ht="30">
      <c r="A90" s="32"/>
      <c r="B90" s="31"/>
      <c r="C90" s="21" t="s">
        <v>240</v>
      </c>
      <c r="D90" s="17" t="s">
        <v>26</v>
      </c>
      <c r="E90" s="69"/>
      <c r="F90" s="69"/>
      <c r="G90" s="69"/>
    </row>
    <row r="91" spans="1:7" s="2" customFormat="1">
      <c r="A91" s="32"/>
      <c r="B91" s="31"/>
      <c r="C91" s="20" t="s">
        <v>244</v>
      </c>
      <c r="D91" s="15" t="s">
        <v>405</v>
      </c>
      <c r="E91" s="66" t="str">
        <f>IF(E86&gt;0,SUM(E87:E90),"calc")</f>
        <v>calc</v>
      </c>
      <c r="F91" s="66" t="str">
        <f t="shared" ref="F91:G91" si="15">IF(F86&gt;0,SUM(F87:F90),"calc")</f>
        <v>calc</v>
      </c>
      <c r="G91" s="66" t="str">
        <f t="shared" si="15"/>
        <v>calc</v>
      </c>
    </row>
    <row r="92" spans="1:7" s="2" customFormat="1">
      <c r="A92" s="32"/>
      <c r="B92" s="31"/>
      <c r="C92" s="20" t="s">
        <v>242</v>
      </c>
      <c r="D92" s="15" t="s">
        <v>405</v>
      </c>
      <c r="E92" s="67" t="str">
        <f>IF(E86&gt;0,E91/E86,"calc")</f>
        <v>calc</v>
      </c>
      <c r="F92" s="67" t="str">
        <f t="shared" ref="F92:G92" si="16">IF(F86&gt;0,F91/F86,"calc")</f>
        <v>calc</v>
      </c>
      <c r="G92" s="67" t="str">
        <f t="shared" si="16"/>
        <v>calc</v>
      </c>
    </row>
    <row r="93" spans="1:7" s="2" customFormat="1" ht="30">
      <c r="A93" s="32"/>
      <c r="B93" s="36" t="s">
        <v>96</v>
      </c>
      <c r="C93" s="27" t="s">
        <v>104</v>
      </c>
      <c r="D93" s="146" t="s">
        <v>404</v>
      </c>
      <c r="E93" s="147"/>
      <c r="F93" s="147"/>
      <c r="G93" s="148"/>
    </row>
    <row r="94" spans="1:7" s="1" customFormat="1">
      <c r="A94" s="105" t="s">
        <v>3</v>
      </c>
      <c r="B94" s="105"/>
      <c r="C94" s="105"/>
      <c r="D94" s="105"/>
      <c r="E94" s="105"/>
      <c r="F94" s="105"/>
      <c r="G94" s="106"/>
    </row>
    <row r="95" spans="1:7" s="1" customFormat="1" ht="28.5" customHeight="1">
      <c r="A95" s="102" t="s">
        <v>27</v>
      </c>
      <c r="B95" s="103"/>
      <c r="C95" s="103"/>
      <c r="D95" s="103"/>
      <c r="E95" s="103"/>
      <c r="F95" s="103"/>
      <c r="G95" s="104"/>
    </row>
    <row r="96" spans="1:7" s="2" customFormat="1" ht="30">
      <c r="A96" s="37"/>
      <c r="B96" s="31" t="s">
        <v>86</v>
      </c>
      <c r="C96" s="21" t="s">
        <v>432</v>
      </c>
      <c r="D96" s="17" t="s">
        <v>26</v>
      </c>
      <c r="E96" s="81"/>
      <c r="F96" s="81"/>
      <c r="G96" s="81"/>
    </row>
    <row r="97" spans="1:7" s="2" customFormat="1" ht="30">
      <c r="A97" s="37"/>
      <c r="B97" s="31" t="s">
        <v>88</v>
      </c>
      <c r="C97" s="21" t="s">
        <v>14</v>
      </c>
      <c r="D97" s="17" t="s">
        <v>26</v>
      </c>
      <c r="E97" s="81"/>
      <c r="F97" s="81"/>
      <c r="G97" s="81"/>
    </row>
    <row r="98" spans="1:7" s="2" customFormat="1">
      <c r="A98" s="37"/>
      <c r="B98" s="31"/>
      <c r="C98" s="20" t="s">
        <v>433</v>
      </c>
      <c r="D98" s="15" t="s">
        <v>25</v>
      </c>
      <c r="E98" s="67" t="str">
        <f>IF(E96&gt;0,E97/E96,"calc")</f>
        <v>calc</v>
      </c>
      <c r="F98" s="67" t="str">
        <f t="shared" ref="F98" si="17">IF(F96&gt;0,F97/F96,"calc")</f>
        <v>calc</v>
      </c>
      <c r="G98" s="67" t="str">
        <f t="shared" ref="G98" si="18">IF(G96&gt;0,G97/G96,"calc")</f>
        <v>calc</v>
      </c>
    </row>
    <row r="99" spans="1:7" s="2" customFormat="1" ht="30">
      <c r="A99" s="37"/>
      <c r="B99" s="31" t="s">
        <v>87</v>
      </c>
      <c r="C99" s="21" t="s">
        <v>105</v>
      </c>
      <c r="D99" s="17" t="s">
        <v>26</v>
      </c>
      <c r="E99" s="16"/>
      <c r="F99" s="16"/>
      <c r="G99" s="16"/>
    </row>
    <row r="100" spans="1:7" s="2" customFormat="1">
      <c r="A100" s="29"/>
      <c r="B100" s="31" t="s">
        <v>89</v>
      </c>
      <c r="C100" s="100" t="s">
        <v>418</v>
      </c>
      <c r="D100" s="100"/>
      <c r="E100" s="100"/>
      <c r="F100" s="100"/>
      <c r="G100" s="101"/>
    </row>
    <row r="101" spans="1:7" s="2" customFormat="1">
      <c r="A101" s="29"/>
      <c r="B101" s="31"/>
      <c r="C101" s="23" t="s">
        <v>407</v>
      </c>
      <c r="D101" s="17"/>
      <c r="E101" s="76"/>
      <c r="F101" s="76"/>
      <c r="G101" s="76"/>
    </row>
    <row r="102" spans="1:7" s="2" customFormat="1">
      <c r="A102" s="29"/>
      <c r="B102" s="31"/>
      <c r="C102" s="23" t="s">
        <v>396</v>
      </c>
      <c r="D102" s="17" t="s">
        <v>26</v>
      </c>
      <c r="E102" s="76"/>
      <c r="F102" s="76"/>
      <c r="G102" s="76"/>
    </row>
    <row r="103" spans="1:7" s="2" customFormat="1">
      <c r="A103" s="29"/>
      <c r="B103" s="31"/>
      <c r="C103" s="23" t="s">
        <v>397</v>
      </c>
      <c r="D103" s="17" t="s">
        <v>26</v>
      </c>
      <c r="E103" s="76"/>
      <c r="F103" s="76"/>
      <c r="G103" s="76"/>
    </row>
    <row r="104" spans="1:7" s="2" customFormat="1">
      <c r="A104" s="29"/>
      <c r="B104" s="31"/>
      <c r="C104" s="23" t="s">
        <v>398</v>
      </c>
      <c r="D104" s="17" t="s">
        <v>26</v>
      </c>
      <c r="E104" s="76"/>
      <c r="F104" s="76"/>
      <c r="G104" s="76"/>
    </row>
    <row r="105" spans="1:7" s="2" customFormat="1" ht="30.75" customHeight="1">
      <c r="A105" s="29"/>
      <c r="B105" s="31" t="s">
        <v>88</v>
      </c>
      <c r="C105" s="100" t="s">
        <v>408</v>
      </c>
      <c r="D105" s="100"/>
      <c r="E105" s="100"/>
      <c r="F105" s="100"/>
      <c r="G105" s="101"/>
    </row>
    <row r="106" spans="1:7" s="2" customFormat="1">
      <c r="A106" s="29"/>
      <c r="B106" s="31"/>
      <c r="C106" s="23" t="s">
        <v>407</v>
      </c>
      <c r="D106" s="17"/>
      <c r="E106" s="76"/>
      <c r="F106" s="76"/>
      <c r="G106" s="76"/>
    </row>
    <row r="107" spans="1:7" s="2" customFormat="1">
      <c r="A107" s="29"/>
      <c r="B107" s="31"/>
      <c r="C107" s="23" t="s">
        <v>396</v>
      </c>
      <c r="D107" s="17" t="s">
        <v>26</v>
      </c>
      <c r="E107" s="76"/>
      <c r="F107" s="76"/>
      <c r="G107" s="76"/>
    </row>
    <row r="108" spans="1:7" s="2" customFormat="1">
      <c r="A108" s="29"/>
      <c r="B108" s="31"/>
      <c r="C108" s="23" t="s">
        <v>397</v>
      </c>
      <c r="D108" s="17" t="s">
        <v>26</v>
      </c>
      <c r="E108" s="76"/>
      <c r="F108" s="76"/>
      <c r="G108" s="76"/>
    </row>
    <row r="109" spans="1:7" s="2" customFormat="1">
      <c r="A109" s="29"/>
      <c r="B109" s="31"/>
      <c r="C109" s="23" t="s">
        <v>398</v>
      </c>
      <c r="D109" s="17" t="s">
        <v>26</v>
      </c>
      <c r="E109" s="76"/>
      <c r="F109" s="76"/>
      <c r="G109" s="76"/>
    </row>
    <row r="110" spans="1:7" s="2" customFormat="1">
      <c r="A110" s="29"/>
      <c r="B110" s="31"/>
      <c r="C110" s="113" t="s">
        <v>414</v>
      </c>
      <c r="D110" s="113"/>
      <c r="E110" s="113"/>
      <c r="F110" s="113"/>
      <c r="G110" s="114"/>
    </row>
    <row r="111" spans="1:7" s="2" customFormat="1">
      <c r="A111" s="29"/>
      <c r="B111" s="31"/>
      <c r="C111" s="24" t="s">
        <v>399</v>
      </c>
      <c r="D111" s="15"/>
      <c r="E111" s="82" t="str">
        <f>IF(E101&gt;0,E106/E101,"calc")</f>
        <v>calc</v>
      </c>
      <c r="F111" s="82" t="str">
        <f t="shared" ref="F111:G111" si="19">IF(F101&gt;0,F106/F101,"calc")</f>
        <v>calc</v>
      </c>
      <c r="G111" s="82" t="str">
        <f t="shared" si="19"/>
        <v>calc</v>
      </c>
    </row>
    <row r="112" spans="1:7" s="2" customFormat="1">
      <c r="A112" s="29"/>
      <c r="B112" s="31"/>
      <c r="C112" s="24" t="s">
        <v>396</v>
      </c>
      <c r="D112" s="15" t="s">
        <v>25</v>
      </c>
      <c r="E112" s="82" t="str">
        <f t="shared" ref="E112:G112" si="20">IF(E102&gt;0,E107/E102,"calc")</f>
        <v>calc</v>
      </c>
      <c r="F112" s="82" t="str">
        <f t="shared" si="20"/>
        <v>calc</v>
      </c>
      <c r="G112" s="82" t="str">
        <f t="shared" si="20"/>
        <v>calc</v>
      </c>
    </row>
    <row r="113" spans="1:8" s="2" customFormat="1">
      <c r="A113" s="29"/>
      <c r="B113" s="31"/>
      <c r="C113" s="24" t="s">
        <v>397</v>
      </c>
      <c r="D113" s="15" t="s">
        <v>25</v>
      </c>
      <c r="E113" s="82" t="str">
        <f t="shared" ref="E113:G113" si="21">IF(E103&gt;0,E108/E103,"calc")</f>
        <v>calc</v>
      </c>
      <c r="F113" s="82" t="str">
        <f t="shared" si="21"/>
        <v>calc</v>
      </c>
      <c r="G113" s="82" t="str">
        <f t="shared" si="21"/>
        <v>calc</v>
      </c>
    </row>
    <row r="114" spans="1:8" s="2" customFormat="1">
      <c r="A114" s="29"/>
      <c r="B114" s="31"/>
      <c r="C114" s="24" t="s">
        <v>398</v>
      </c>
      <c r="D114" s="15" t="s">
        <v>25</v>
      </c>
      <c r="E114" s="82" t="str">
        <f t="shared" ref="E114:G114" si="22">IF(E104&gt;0,E109/E104,"calc")</f>
        <v>calc</v>
      </c>
      <c r="F114" s="82" t="str">
        <f t="shared" si="22"/>
        <v>calc</v>
      </c>
      <c r="G114" s="82" t="str">
        <f t="shared" si="22"/>
        <v>calc</v>
      </c>
    </row>
    <row r="115" spans="1:8" s="1" customFormat="1" ht="28.5" customHeight="1">
      <c r="A115" s="102" t="s">
        <v>42</v>
      </c>
      <c r="B115" s="103"/>
      <c r="C115" s="103"/>
      <c r="D115" s="103"/>
      <c r="E115" s="103"/>
      <c r="F115" s="103"/>
      <c r="G115" s="104"/>
    </row>
    <row r="116" spans="1:8" s="2" customFormat="1" ht="45">
      <c r="A116" s="29"/>
      <c r="B116" s="31" t="s">
        <v>86</v>
      </c>
      <c r="C116" s="21" t="s">
        <v>419</v>
      </c>
      <c r="D116" s="17" t="s">
        <v>26</v>
      </c>
      <c r="E116" s="81"/>
      <c r="F116" s="81"/>
      <c r="G116" s="81"/>
      <c r="H116" s="5"/>
    </row>
    <row r="117" spans="1:8" s="2" customFormat="1" ht="30">
      <c r="A117" s="29"/>
      <c r="B117" s="31" t="s">
        <v>88</v>
      </c>
      <c r="C117" s="21" t="s">
        <v>14</v>
      </c>
      <c r="D117" s="17" t="s">
        <v>26</v>
      </c>
      <c r="E117" s="81"/>
      <c r="F117" s="81"/>
      <c r="G117" s="81"/>
      <c r="H117" s="5"/>
    </row>
    <row r="118" spans="1:8" s="2" customFormat="1" ht="30">
      <c r="A118" s="29"/>
      <c r="B118" s="31"/>
      <c r="C118" s="20" t="s">
        <v>41</v>
      </c>
      <c r="D118" s="15" t="s">
        <v>25</v>
      </c>
      <c r="E118" s="67" t="str">
        <f>IF(E116&gt;0,E117/E116,"calc")</f>
        <v>calc</v>
      </c>
      <c r="F118" s="67" t="str">
        <f t="shared" ref="F118" si="23">IF(F116&gt;0,F117/F116,"calc")</f>
        <v>calc</v>
      </c>
      <c r="G118" s="67" t="str">
        <f t="shared" ref="G118" si="24">IF(G116&gt;0,G117/G116,"calc")</f>
        <v>calc</v>
      </c>
    </row>
    <row r="119" spans="1:8" s="2" customFormat="1" ht="45">
      <c r="A119" s="29"/>
      <c r="B119" s="31" t="s">
        <v>87</v>
      </c>
      <c r="C119" s="21" t="s">
        <v>420</v>
      </c>
      <c r="D119" s="17" t="s">
        <v>26</v>
      </c>
      <c r="E119" s="69"/>
      <c r="F119" s="69"/>
      <c r="G119" s="69"/>
    </row>
    <row r="120" spans="1:8" s="1" customFormat="1" ht="28.5" customHeight="1">
      <c r="A120" s="102" t="s">
        <v>43</v>
      </c>
      <c r="B120" s="103"/>
      <c r="C120" s="103"/>
      <c r="D120" s="103"/>
      <c r="E120" s="103"/>
      <c r="F120" s="103"/>
      <c r="G120" s="104"/>
    </row>
    <row r="121" spans="1:8" s="2" customFormat="1" ht="30">
      <c r="A121" s="38"/>
      <c r="B121" s="31" t="s">
        <v>86</v>
      </c>
      <c r="C121" s="21" t="s">
        <v>106</v>
      </c>
      <c r="D121" s="17" t="s">
        <v>26</v>
      </c>
      <c r="E121" s="16"/>
      <c r="F121" s="16"/>
      <c r="G121" s="16"/>
    </row>
    <row r="122" spans="1:8" s="2" customFormat="1" ht="30">
      <c r="A122" s="38"/>
      <c r="B122" s="31" t="s">
        <v>87</v>
      </c>
      <c r="C122" s="21" t="s">
        <v>107</v>
      </c>
      <c r="D122" s="17" t="s">
        <v>26</v>
      </c>
      <c r="E122" s="16"/>
      <c r="F122" s="16"/>
      <c r="G122" s="16"/>
    </row>
    <row r="123" spans="1:8" s="1" customFormat="1" ht="28.5" customHeight="1">
      <c r="A123" s="102" t="s">
        <v>44</v>
      </c>
      <c r="B123" s="103"/>
      <c r="C123" s="103"/>
      <c r="D123" s="103"/>
      <c r="E123" s="103"/>
      <c r="F123" s="103"/>
      <c r="G123" s="104"/>
    </row>
    <row r="124" spans="1:8" s="2" customFormat="1" ht="30">
      <c r="A124" s="29"/>
      <c r="B124" s="31" t="s">
        <v>86</v>
      </c>
      <c r="C124" s="21" t="s">
        <v>108</v>
      </c>
      <c r="D124" s="17" t="s">
        <v>26</v>
      </c>
      <c r="E124" s="16"/>
      <c r="F124" s="16"/>
      <c r="G124" s="16"/>
    </row>
    <row r="125" spans="1:8" s="2" customFormat="1" ht="33" customHeight="1">
      <c r="A125" s="29"/>
      <c r="B125" s="31" t="s">
        <v>87</v>
      </c>
      <c r="C125" s="21" t="s">
        <v>409</v>
      </c>
      <c r="D125" s="17" t="s">
        <v>26</v>
      </c>
      <c r="E125" s="16"/>
      <c r="F125" s="16"/>
      <c r="G125" s="16"/>
    </row>
    <row r="126" spans="1:8" s="2" customFormat="1" ht="43.5" customHeight="1">
      <c r="A126" s="29"/>
      <c r="B126" s="31" t="s">
        <v>89</v>
      </c>
      <c r="C126" s="21" t="s">
        <v>109</v>
      </c>
      <c r="D126" s="17" t="s">
        <v>26</v>
      </c>
      <c r="E126" s="81"/>
      <c r="F126" s="81"/>
      <c r="G126" s="81"/>
    </row>
    <row r="127" spans="1:8" s="2" customFormat="1" ht="30">
      <c r="A127" s="29"/>
      <c r="B127" s="31" t="s">
        <v>88</v>
      </c>
      <c r="C127" s="21" t="s">
        <v>14</v>
      </c>
      <c r="D127" s="17" t="s">
        <v>26</v>
      </c>
      <c r="E127" s="81"/>
      <c r="F127" s="81"/>
      <c r="G127" s="81"/>
    </row>
    <row r="128" spans="1:8" s="2" customFormat="1" ht="30">
      <c r="A128" s="29"/>
      <c r="B128" s="31"/>
      <c r="C128" s="20" t="s">
        <v>45</v>
      </c>
      <c r="D128" s="15" t="s">
        <v>25</v>
      </c>
      <c r="E128" s="67" t="str">
        <f>IF(E126&gt;0,E127/E126,"calc")</f>
        <v>calc</v>
      </c>
      <c r="F128" s="67" t="str">
        <f t="shared" ref="F128" si="25">IF(F126&gt;0,F127/F126,"calc")</f>
        <v>calc</v>
      </c>
      <c r="G128" s="67" t="str">
        <f t="shared" ref="G128" si="26">IF(G126&gt;0,G127/G126,"calc")</f>
        <v>calc</v>
      </c>
    </row>
    <row r="129" spans="1:7" s="2" customFormat="1" ht="30">
      <c r="A129" s="29"/>
      <c r="B129" s="31" t="s">
        <v>90</v>
      </c>
      <c r="C129" s="21" t="s">
        <v>197</v>
      </c>
      <c r="D129" s="17" t="s">
        <v>26</v>
      </c>
      <c r="E129" s="16"/>
      <c r="F129" s="16"/>
      <c r="G129" s="16"/>
    </row>
    <row r="130" spans="1:7" s="1" customFormat="1">
      <c r="A130" s="105" t="s">
        <v>4</v>
      </c>
      <c r="B130" s="105"/>
      <c r="C130" s="105"/>
      <c r="D130" s="105"/>
      <c r="E130" s="105"/>
      <c r="F130" s="105"/>
      <c r="G130" s="106"/>
    </row>
    <row r="131" spans="1:7" s="1" customFormat="1" ht="28.5" customHeight="1">
      <c r="A131" s="102" t="s">
        <v>46</v>
      </c>
      <c r="B131" s="103"/>
      <c r="C131" s="103"/>
      <c r="D131" s="103"/>
      <c r="E131" s="103"/>
      <c r="F131" s="103"/>
      <c r="G131" s="104"/>
    </row>
    <row r="132" spans="1:7" s="2" customFormat="1" ht="33" customHeight="1">
      <c r="B132" s="31" t="s">
        <v>97</v>
      </c>
      <c r="C132" s="21" t="s">
        <v>110</v>
      </c>
      <c r="D132" s="17" t="s">
        <v>26</v>
      </c>
      <c r="E132" s="69"/>
      <c r="F132" s="69"/>
      <c r="G132" s="69"/>
    </row>
    <row r="133" spans="1:7" s="2" customFormat="1" ht="45">
      <c r="A133" s="35"/>
      <c r="B133" s="31" t="s">
        <v>87</v>
      </c>
      <c r="C133" s="21" t="s">
        <v>111</v>
      </c>
      <c r="D133" s="17" t="s">
        <v>26</v>
      </c>
      <c r="E133" s="69"/>
      <c r="F133" s="69"/>
      <c r="G133" s="69"/>
    </row>
    <row r="134" spans="1:7" s="2" customFormat="1" ht="30">
      <c r="A134" s="35"/>
      <c r="B134" s="31" t="s">
        <v>89</v>
      </c>
      <c r="C134" s="21" t="s">
        <v>112</v>
      </c>
      <c r="D134" s="17" t="s">
        <v>26</v>
      </c>
      <c r="E134" s="69"/>
      <c r="F134" s="69"/>
      <c r="G134" s="69"/>
    </row>
    <row r="135" spans="1:7" s="2" customFormat="1" ht="45">
      <c r="A135" s="35"/>
      <c r="B135" s="31" t="s">
        <v>88</v>
      </c>
      <c r="C135" s="21" t="s">
        <v>15</v>
      </c>
      <c r="D135" s="17" t="s">
        <v>26</v>
      </c>
      <c r="E135" s="69"/>
      <c r="F135" s="69"/>
      <c r="G135" s="69"/>
    </row>
    <row r="136" spans="1:7" s="2" customFormat="1" ht="30" customHeight="1">
      <c r="A136" s="35"/>
      <c r="B136" s="31"/>
      <c r="C136" s="20" t="s">
        <v>47</v>
      </c>
      <c r="D136" s="15" t="s">
        <v>25</v>
      </c>
      <c r="E136" s="67" t="str">
        <f>IF(E134&gt;0,E135/E134,"calc")</f>
        <v>calc</v>
      </c>
      <c r="F136" s="67" t="str">
        <f t="shared" ref="F136" si="27">IF(F134&gt;0,F135/F134,"calc")</f>
        <v>calc</v>
      </c>
      <c r="G136" s="67" t="str">
        <f t="shared" ref="G136" si="28">IF(G134&gt;0,G135/G134,"calc")</f>
        <v>calc</v>
      </c>
    </row>
    <row r="137" spans="1:7" s="1" customFormat="1">
      <c r="A137" s="102" t="s">
        <v>48</v>
      </c>
      <c r="B137" s="103"/>
      <c r="C137" s="103"/>
      <c r="D137" s="103"/>
      <c r="E137" s="103"/>
      <c r="F137" s="103"/>
      <c r="G137" s="104"/>
    </row>
    <row r="138" spans="1:7" ht="30">
      <c r="A138" s="35"/>
      <c r="B138" s="31" t="s">
        <v>86</v>
      </c>
      <c r="C138" s="21" t="s">
        <v>421</v>
      </c>
      <c r="D138" s="17" t="s">
        <v>26</v>
      </c>
      <c r="E138" s="69"/>
      <c r="F138" s="69"/>
      <c r="G138" s="69"/>
    </row>
    <row r="139" spans="1:7" ht="30">
      <c r="A139" s="35"/>
      <c r="B139" s="31"/>
      <c r="C139" s="21" t="s">
        <v>422</v>
      </c>
      <c r="D139" s="17"/>
      <c r="E139" s="69"/>
      <c r="F139" s="69"/>
      <c r="G139" s="69"/>
    </row>
    <row r="140" spans="1:7" ht="30">
      <c r="A140" s="35"/>
      <c r="B140" s="31" t="s">
        <v>87</v>
      </c>
      <c r="C140" s="96" t="s">
        <v>441</v>
      </c>
      <c r="D140" s="17" t="s">
        <v>26</v>
      </c>
      <c r="E140" s="69"/>
      <c r="F140" s="69"/>
      <c r="G140" s="69"/>
    </row>
    <row r="141" spans="1:7" ht="30">
      <c r="A141" s="35"/>
      <c r="B141" s="31"/>
      <c r="C141" s="96" t="s">
        <v>442</v>
      </c>
      <c r="D141" s="17"/>
      <c r="E141" s="69"/>
      <c r="F141" s="69"/>
      <c r="G141" s="69"/>
    </row>
    <row r="142" spans="1:7" ht="30">
      <c r="A142" s="35"/>
      <c r="B142" s="31" t="s">
        <v>89</v>
      </c>
      <c r="C142" s="28" t="s">
        <v>113</v>
      </c>
      <c r="D142" s="17" t="s">
        <v>26</v>
      </c>
      <c r="E142" s="83"/>
      <c r="F142" s="83"/>
      <c r="G142" s="83"/>
    </row>
    <row r="143" spans="1:7" s="1" customFormat="1" ht="15.75" thickBot="1">
      <c r="A143" s="102" t="s">
        <v>49</v>
      </c>
      <c r="B143" s="149"/>
      <c r="C143" s="149"/>
      <c r="D143" s="149"/>
      <c r="E143" s="149"/>
      <c r="F143" s="149"/>
      <c r="G143" s="150"/>
    </row>
    <row r="144" spans="1:7" ht="30">
      <c r="A144" s="49"/>
      <c r="B144" s="51" t="s">
        <v>86</v>
      </c>
      <c r="C144" s="52" t="s">
        <v>204</v>
      </c>
      <c r="D144" s="53" t="s">
        <v>26</v>
      </c>
      <c r="E144" s="130" t="s">
        <v>430</v>
      </c>
      <c r="F144" s="131"/>
      <c r="G144" s="132"/>
    </row>
    <row r="145" spans="1:7" ht="35.25" customHeight="1">
      <c r="A145" s="49"/>
      <c r="B145" s="54"/>
      <c r="C145" s="21" t="s">
        <v>114</v>
      </c>
      <c r="D145" s="17" t="s">
        <v>26</v>
      </c>
      <c r="E145" s="124"/>
      <c r="F145" s="125"/>
      <c r="G145" s="133"/>
    </row>
    <row r="146" spans="1:7" ht="45">
      <c r="A146" s="49"/>
      <c r="B146" s="54" t="s">
        <v>87</v>
      </c>
      <c r="C146" s="21" t="s">
        <v>115</v>
      </c>
      <c r="D146" s="17" t="s">
        <v>26</v>
      </c>
      <c r="E146" s="124"/>
      <c r="F146" s="125"/>
      <c r="G146" s="133"/>
    </row>
    <row r="147" spans="1:7" ht="64.5" customHeight="1">
      <c r="A147" s="49"/>
      <c r="B147" s="54" t="s">
        <v>89</v>
      </c>
      <c r="C147" s="21" t="s">
        <v>116</v>
      </c>
      <c r="D147" s="17" t="s">
        <v>26</v>
      </c>
      <c r="E147" s="124"/>
      <c r="F147" s="125"/>
      <c r="G147" s="133"/>
    </row>
    <row r="148" spans="1:7" ht="81.75" customHeight="1">
      <c r="A148" s="49"/>
      <c r="B148" s="54" t="s">
        <v>90</v>
      </c>
      <c r="C148" s="21" t="s">
        <v>117</v>
      </c>
      <c r="D148" s="17" t="s">
        <v>26</v>
      </c>
      <c r="E148" s="124"/>
      <c r="F148" s="125"/>
      <c r="G148" s="133"/>
    </row>
    <row r="149" spans="1:7">
      <c r="A149" s="49"/>
      <c r="B149" s="54" t="s">
        <v>91</v>
      </c>
      <c r="C149" s="21" t="s">
        <v>235</v>
      </c>
      <c r="D149" s="17" t="s">
        <v>26</v>
      </c>
      <c r="E149" s="124"/>
      <c r="F149" s="125"/>
      <c r="G149" s="133"/>
    </row>
    <row r="150" spans="1:7">
      <c r="A150" s="49"/>
      <c r="B150" s="54"/>
      <c r="C150" s="21" t="s">
        <v>230</v>
      </c>
      <c r="D150" s="17" t="s">
        <v>26</v>
      </c>
      <c r="E150" s="124"/>
      <c r="F150" s="125"/>
      <c r="G150" s="133"/>
    </row>
    <row r="151" spans="1:7">
      <c r="A151" s="49"/>
      <c r="B151" s="54"/>
      <c r="C151" s="21" t="s">
        <v>231</v>
      </c>
      <c r="D151" s="17" t="s">
        <v>26</v>
      </c>
      <c r="E151" s="124"/>
      <c r="F151" s="125"/>
      <c r="G151" s="133"/>
    </row>
    <row r="152" spans="1:7">
      <c r="A152" s="49"/>
      <c r="B152" s="54"/>
      <c r="C152" s="21" t="s">
        <v>232</v>
      </c>
      <c r="D152" s="17" t="s">
        <v>26</v>
      </c>
      <c r="E152" s="124"/>
      <c r="F152" s="125"/>
      <c r="G152" s="133"/>
    </row>
    <row r="153" spans="1:7">
      <c r="A153" s="49"/>
      <c r="B153" s="54"/>
      <c r="C153" s="21" t="s">
        <v>233</v>
      </c>
      <c r="D153" s="17" t="s">
        <v>26</v>
      </c>
      <c r="E153" s="124"/>
      <c r="F153" s="125"/>
      <c r="G153" s="133"/>
    </row>
    <row r="154" spans="1:7" ht="15.75" thickBot="1">
      <c r="A154" s="49"/>
      <c r="B154" s="55"/>
      <c r="C154" s="56" t="s">
        <v>234</v>
      </c>
      <c r="D154" s="57" t="s">
        <v>26</v>
      </c>
      <c r="E154" s="134"/>
      <c r="F154" s="135"/>
      <c r="G154" s="136"/>
    </row>
    <row r="155" spans="1:7" s="1" customFormat="1" ht="61.5" customHeight="1" thickBot="1">
      <c r="A155" s="102" t="s">
        <v>436</v>
      </c>
      <c r="B155" s="149"/>
      <c r="C155" s="149"/>
      <c r="D155" s="149"/>
      <c r="E155" s="149"/>
      <c r="F155" s="149"/>
      <c r="G155" s="150"/>
    </row>
    <row r="156" spans="1:7" ht="15" customHeight="1">
      <c r="A156" s="50"/>
      <c r="B156" s="51" t="s">
        <v>86</v>
      </c>
      <c r="C156" s="58" t="s">
        <v>423</v>
      </c>
      <c r="D156" s="59"/>
      <c r="E156" s="107" t="s">
        <v>424</v>
      </c>
      <c r="F156" s="108"/>
      <c r="G156" s="109"/>
    </row>
    <row r="157" spans="1:7" ht="62.25" customHeight="1">
      <c r="A157" s="50"/>
      <c r="B157" s="54" t="s">
        <v>87</v>
      </c>
      <c r="C157" s="99" t="s">
        <v>118</v>
      </c>
      <c r="D157" s="97"/>
      <c r="E157" s="110" t="s">
        <v>443</v>
      </c>
      <c r="F157" s="111"/>
      <c r="G157" s="112"/>
    </row>
    <row r="158" spans="1:7">
      <c r="A158" s="50"/>
      <c r="B158" s="54" t="s">
        <v>89</v>
      </c>
      <c r="C158" s="21" t="s">
        <v>119</v>
      </c>
      <c r="D158" s="17" t="s">
        <v>26</v>
      </c>
      <c r="E158" s="98"/>
      <c r="F158" s="98"/>
      <c r="G158" s="98"/>
    </row>
    <row r="159" spans="1:7">
      <c r="A159" s="50"/>
      <c r="B159" s="54" t="s">
        <v>88</v>
      </c>
      <c r="C159" s="21" t="s">
        <v>16</v>
      </c>
      <c r="D159" s="17" t="s">
        <v>26</v>
      </c>
      <c r="E159" s="98"/>
      <c r="F159" s="98"/>
      <c r="G159" s="98"/>
    </row>
    <row r="160" spans="1:7">
      <c r="A160" s="50"/>
      <c r="B160" s="54"/>
      <c r="C160" s="21" t="s">
        <v>264</v>
      </c>
      <c r="D160" s="17" t="s">
        <v>405</v>
      </c>
      <c r="E160" s="98"/>
      <c r="F160" s="98"/>
      <c r="G160" s="98"/>
    </row>
    <row r="161" spans="1:7">
      <c r="A161" s="50"/>
      <c r="B161" s="54" t="s">
        <v>90</v>
      </c>
      <c r="C161" s="21" t="s">
        <v>120</v>
      </c>
      <c r="D161" s="17"/>
      <c r="E161" s="98"/>
      <c r="F161" s="98"/>
      <c r="G161" s="98"/>
    </row>
    <row r="162" spans="1:7" ht="30.75" thickBot="1">
      <c r="A162" s="50"/>
      <c r="B162" s="55" t="s">
        <v>88</v>
      </c>
      <c r="C162" s="56" t="s">
        <v>17</v>
      </c>
      <c r="D162" s="57" t="s">
        <v>26</v>
      </c>
      <c r="E162" s="98"/>
      <c r="F162" s="98"/>
      <c r="G162" s="98"/>
    </row>
    <row r="163" spans="1:7" s="1" customFormat="1">
      <c r="A163" s="105" t="s">
        <v>5</v>
      </c>
      <c r="B163" s="105"/>
      <c r="C163" s="105"/>
      <c r="D163" s="105"/>
      <c r="E163" s="105"/>
      <c r="F163" s="105"/>
      <c r="G163" s="106"/>
    </row>
    <row r="164" spans="1:7" s="1" customFormat="1" ht="28.5" customHeight="1">
      <c r="A164" s="102" t="s">
        <v>50</v>
      </c>
      <c r="B164" s="103"/>
      <c r="C164" s="103"/>
      <c r="D164" s="103"/>
      <c r="E164" s="103"/>
      <c r="F164" s="103"/>
      <c r="G164" s="104"/>
    </row>
    <row r="165" spans="1:7" ht="30">
      <c r="A165" s="39"/>
      <c r="B165" s="31" t="s">
        <v>86</v>
      </c>
      <c r="C165" s="19" t="s">
        <v>121</v>
      </c>
      <c r="D165" s="13" t="s">
        <v>26</v>
      </c>
      <c r="E165" s="84"/>
      <c r="F165" s="84"/>
      <c r="G165" s="84"/>
    </row>
    <row r="166" spans="1:7" ht="45">
      <c r="A166" s="39"/>
      <c r="B166" s="31" t="s">
        <v>87</v>
      </c>
      <c r="C166" s="19" t="s">
        <v>122</v>
      </c>
      <c r="D166" s="13" t="s">
        <v>26</v>
      </c>
      <c r="E166" s="84"/>
      <c r="F166" s="84"/>
      <c r="G166" s="84"/>
    </row>
    <row r="167" spans="1:7" s="1" customFormat="1" ht="44.25" customHeight="1">
      <c r="A167" s="102" t="s">
        <v>51</v>
      </c>
      <c r="B167" s="103"/>
      <c r="C167" s="103"/>
      <c r="D167" s="103"/>
      <c r="E167" s="103"/>
      <c r="F167" s="103"/>
      <c r="G167" s="104"/>
    </row>
    <row r="168" spans="1:7" ht="30">
      <c r="A168" s="39"/>
      <c r="B168" s="31" t="s">
        <v>86</v>
      </c>
      <c r="C168" s="21" t="s">
        <v>123</v>
      </c>
      <c r="D168" s="17" t="s">
        <v>26</v>
      </c>
      <c r="E168" s="80"/>
      <c r="F168" s="80"/>
      <c r="G168" s="80"/>
    </row>
    <row r="169" spans="1:7" ht="30">
      <c r="A169" s="39"/>
      <c r="B169" s="31" t="s">
        <v>87</v>
      </c>
      <c r="C169" s="21" t="s">
        <v>425</v>
      </c>
      <c r="D169" s="17" t="s">
        <v>26</v>
      </c>
      <c r="E169" s="80"/>
      <c r="F169" s="80"/>
      <c r="G169" s="80"/>
    </row>
    <row r="170" spans="1:7" s="1" customFormat="1" ht="111" customHeight="1">
      <c r="A170" s="102" t="s">
        <v>52</v>
      </c>
      <c r="B170" s="103"/>
      <c r="C170" s="103"/>
      <c r="D170" s="103"/>
      <c r="E170" s="103"/>
      <c r="F170" s="103"/>
      <c r="G170" s="104"/>
    </row>
    <row r="171" spans="1:7" ht="30">
      <c r="A171" s="87"/>
      <c r="B171" s="88" t="s">
        <v>86</v>
      </c>
      <c r="C171" s="21" t="s">
        <v>257</v>
      </c>
      <c r="D171" s="17" t="s">
        <v>26</v>
      </c>
      <c r="E171" s="85"/>
      <c r="F171" s="85"/>
      <c r="G171" s="85"/>
    </row>
    <row r="172" spans="1:7" ht="15" customHeight="1">
      <c r="A172" s="89"/>
      <c r="B172" s="31"/>
      <c r="C172" s="21" t="s">
        <v>18</v>
      </c>
      <c r="D172" s="17" t="s">
        <v>26</v>
      </c>
      <c r="E172" s="85"/>
      <c r="F172" s="85"/>
      <c r="G172" s="85"/>
    </row>
    <row r="173" spans="1:7" ht="30">
      <c r="A173" s="90"/>
      <c r="B173" s="91"/>
      <c r="C173" s="20" t="s">
        <v>19</v>
      </c>
      <c r="D173" s="15" t="s">
        <v>25</v>
      </c>
      <c r="E173" s="86" t="str">
        <f>IF(E171&gt;0,E171-E172,"calc")</f>
        <v>calc</v>
      </c>
      <c r="F173" s="86" t="str">
        <f t="shared" ref="F173:G173" si="29">IF(F171&gt;0,F171-F172,"calc")</f>
        <v>calc</v>
      </c>
      <c r="G173" s="86" t="str">
        <f t="shared" si="29"/>
        <v>calc</v>
      </c>
    </row>
    <row r="174" spans="1:7" s="1" customFormat="1" ht="49.5" customHeight="1">
      <c r="A174" s="102" t="s">
        <v>53</v>
      </c>
      <c r="B174" s="103"/>
      <c r="C174" s="103"/>
      <c r="D174" s="103"/>
      <c r="E174" s="103"/>
      <c r="F174" s="103"/>
      <c r="G174" s="104"/>
    </row>
    <row r="175" spans="1:7" ht="45">
      <c r="A175" s="50"/>
      <c r="B175" s="33" t="s">
        <v>86</v>
      </c>
      <c r="C175" s="27" t="s">
        <v>124</v>
      </c>
      <c r="D175" s="137" t="s">
        <v>404</v>
      </c>
      <c r="E175" s="138"/>
      <c r="F175" s="138"/>
      <c r="G175" s="139"/>
    </row>
    <row r="176" spans="1:7" ht="45">
      <c r="A176" s="50"/>
      <c r="B176" s="33" t="s">
        <v>87</v>
      </c>
      <c r="C176" s="27" t="s">
        <v>125</v>
      </c>
      <c r="D176" s="140"/>
      <c r="E176" s="141"/>
      <c r="F176" s="141"/>
      <c r="G176" s="142"/>
    </row>
    <row r="177" spans="1:8" ht="45">
      <c r="A177" s="50"/>
      <c r="B177" s="33" t="s">
        <v>89</v>
      </c>
      <c r="C177" s="27" t="s">
        <v>126</v>
      </c>
      <c r="D177" s="140"/>
      <c r="E177" s="141"/>
      <c r="F177" s="141"/>
      <c r="G177" s="142"/>
    </row>
    <row r="178" spans="1:8" ht="45">
      <c r="A178" s="50"/>
      <c r="B178" s="33" t="s">
        <v>90</v>
      </c>
      <c r="C178" s="27" t="s">
        <v>127</v>
      </c>
      <c r="D178" s="140"/>
      <c r="E178" s="141"/>
      <c r="F178" s="141"/>
      <c r="G178" s="142"/>
    </row>
    <row r="179" spans="1:8">
      <c r="A179" s="50"/>
      <c r="B179" s="33" t="s">
        <v>91</v>
      </c>
      <c r="C179" s="27" t="s">
        <v>128</v>
      </c>
      <c r="D179" s="143"/>
      <c r="E179" s="144"/>
      <c r="F179" s="144"/>
      <c r="G179" s="145"/>
      <c r="H179" s="6"/>
    </row>
    <row r="180" spans="1:8" s="1" customFormat="1">
      <c r="A180" s="105" t="s">
        <v>21</v>
      </c>
      <c r="B180" s="105"/>
      <c r="C180" s="105"/>
      <c r="D180" s="105"/>
      <c r="E180" s="105"/>
      <c r="F180" s="105"/>
      <c r="G180" s="106"/>
    </row>
    <row r="181" spans="1:8" s="1" customFormat="1" ht="28.5" customHeight="1">
      <c r="A181" s="102" t="s">
        <v>54</v>
      </c>
      <c r="B181" s="103"/>
      <c r="C181" s="103"/>
      <c r="D181" s="103"/>
      <c r="E181" s="103"/>
      <c r="F181" s="103"/>
      <c r="G181" s="104"/>
    </row>
    <row r="182" spans="1:8" ht="15" customHeight="1">
      <c r="A182" s="40"/>
      <c r="B182" s="32"/>
      <c r="C182" s="19" t="s">
        <v>205</v>
      </c>
      <c r="D182" s="3" t="s">
        <v>26</v>
      </c>
      <c r="E182" s="93"/>
      <c r="F182" s="93"/>
      <c r="G182" s="93"/>
      <c r="H182" s="6"/>
    </row>
    <row r="183" spans="1:8" ht="15" customHeight="1">
      <c r="A183" s="40"/>
      <c r="B183" s="32"/>
      <c r="C183" s="19" t="s">
        <v>206</v>
      </c>
      <c r="D183" s="3" t="s">
        <v>26</v>
      </c>
      <c r="E183" s="93"/>
      <c r="F183" s="93"/>
      <c r="G183" s="93"/>
      <c r="H183" s="6"/>
    </row>
    <row r="184" spans="1:8" ht="15" customHeight="1">
      <c r="A184" s="40"/>
      <c r="B184" s="32"/>
      <c r="C184" s="20" t="s">
        <v>210</v>
      </c>
      <c r="D184" s="12" t="s">
        <v>25</v>
      </c>
      <c r="E184" s="66" t="str">
        <f>IF(E182&gt;0,E182+E183,"calc")</f>
        <v>calc</v>
      </c>
      <c r="F184" s="66" t="str">
        <f t="shared" ref="F184:G184" si="30">IF(F182&gt;0,F182+F183,"calc")</f>
        <v>calc</v>
      </c>
      <c r="G184" s="66" t="str">
        <f t="shared" si="30"/>
        <v>calc</v>
      </c>
      <c r="H184" s="6"/>
    </row>
    <row r="185" spans="1:8" ht="15" customHeight="1">
      <c r="A185" s="40"/>
      <c r="B185" s="31"/>
      <c r="C185" s="19" t="s">
        <v>207</v>
      </c>
      <c r="D185" s="3" t="s">
        <v>26</v>
      </c>
      <c r="E185" s="94"/>
      <c r="F185" s="94"/>
      <c r="G185" s="94"/>
      <c r="H185" s="6"/>
    </row>
    <row r="186" spans="1:8" ht="15" customHeight="1">
      <c r="A186" s="40"/>
      <c r="B186" s="31"/>
      <c r="C186" s="19" t="s">
        <v>208</v>
      </c>
      <c r="D186" s="3" t="s">
        <v>26</v>
      </c>
      <c r="E186" s="94"/>
      <c r="F186" s="94"/>
      <c r="G186" s="94"/>
      <c r="H186" s="6"/>
    </row>
    <row r="187" spans="1:8" ht="15" customHeight="1">
      <c r="A187" s="40"/>
      <c r="B187" s="31"/>
      <c r="C187" s="20" t="s">
        <v>209</v>
      </c>
      <c r="D187" s="12" t="s">
        <v>25</v>
      </c>
      <c r="E187" s="66" t="str">
        <f>IF(E185&gt;0,E185+E186,"calc")</f>
        <v>calc</v>
      </c>
      <c r="F187" s="66" t="str">
        <f t="shared" ref="F187" si="31">IF(F185&gt;0,F185+F186,"calc")</f>
        <v>calc</v>
      </c>
      <c r="G187" s="66" t="str">
        <f t="shared" ref="G187" si="32">IF(G185&gt;0,G185+G186,"calc")</f>
        <v>calc</v>
      </c>
      <c r="H187" s="6"/>
    </row>
    <row r="188" spans="1:8" ht="15" customHeight="1">
      <c r="A188" s="40"/>
      <c r="B188" s="31"/>
      <c r="C188" s="19" t="s">
        <v>20</v>
      </c>
      <c r="D188" s="3" t="s">
        <v>406</v>
      </c>
      <c r="E188" s="92"/>
      <c r="F188" s="92"/>
      <c r="G188" s="92"/>
    </row>
    <row r="189" spans="1:8" ht="15" customHeight="1">
      <c r="A189" s="40"/>
      <c r="B189" s="31"/>
      <c r="C189" s="19" t="s">
        <v>217</v>
      </c>
      <c r="D189" s="3" t="s">
        <v>406</v>
      </c>
      <c r="E189" s="95"/>
      <c r="F189" s="95"/>
      <c r="G189" s="95"/>
    </row>
    <row r="190" spans="1:8" ht="15" customHeight="1">
      <c r="A190" s="40"/>
      <c r="B190" s="31"/>
      <c r="C190" s="19" t="s">
        <v>222</v>
      </c>
      <c r="D190" s="3" t="s">
        <v>406</v>
      </c>
      <c r="E190" s="92"/>
      <c r="F190" s="92"/>
      <c r="G190" s="92"/>
    </row>
    <row r="191" spans="1:8" ht="15" customHeight="1">
      <c r="A191" s="40"/>
      <c r="B191" s="31"/>
      <c r="C191" s="19" t="s">
        <v>224</v>
      </c>
      <c r="D191" s="3" t="s">
        <v>406</v>
      </c>
      <c r="E191" s="92"/>
      <c r="F191" s="92"/>
      <c r="G191" s="92"/>
    </row>
    <row r="192" spans="1:8">
      <c r="A192" s="40"/>
      <c r="B192" s="31"/>
      <c r="C192" s="25" t="s">
        <v>22</v>
      </c>
      <c r="D192" s="3" t="s">
        <v>406</v>
      </c>
      <c r="E192" s="70"/>
      <c r="F192" s="70"/>
      <c r="G192" s="70"/>
    </row>
    <row r="193" spans="1:7">
      <c r="A193" s="40"/>
      <c r="B193" s="31"/>
      <c r="C193" s="20" t="s">
        <v>23</v>
      </c>
      <c r="D193" s="12" t="s">
        <v>25</v>
      </c>
      <c r="E193" s="66" t="str">
        <f>IF(E187&lt;&gt;"calc",E187/E189,"calc")</f>
        <v>calc</v>
      </c>
      <c r="F193" s="66" t="str">
        <f t="shared" ref="F193:G193" si="33">IF(F187&lt;&gt;"calc",F187/F189,"calc")</f>
        <v>calc</v>
      </c>
      <c r="G193" s="66" t="str">
        <f t="shared" si="33"/>
        <v>calc</v>
      </c>
    </row>
    <row r="194" spans="1:7" ht="44.25" customHeight="1">
      <c r="A194" s="40"/>
      <c r="B194" s="31"/>
      <c r="C194" s="21" t="s">
        <v>426</v>
      </c>
      <c r="D194" s="16" t="s">
        <v>26</v>
      </c>
      <c r="E194" s="121" t="s">
        <v>431</v>
      </c>
      <c r="F194" s="122"/>
      <c r="G194" s="123"/>
    </row>
    <row r="195" spans="1:7" ht="30">
      <c r="A195" s="40"/>
      <c r="B195" s="31"/>
      <c r="C195" s="21" t="s">
        <v>427</v>
      </c>
      <c r="D195" s="16" t="s">
        <v>26</v>
      </c>
      <c r="E195" s="124"/>
      <c r="F195" s="125"/>
      <c r="G195" s="126"/>
    </row>
    <row r="196" spans="1:7" ht="46.5" customHeight="1">
      <c r="A196" s="40"/>
      <c r="B196" s="31"/>
      <c r="C196" s="21" t="s">
        <v>24</v>
      </c>
      <c r="D196" s="16" t="s">
        <v>26</v>
      </c>
      <c r="E196" s="124"/>
      <c r="F196" s="125"/>
      <c r="G196" s="126"/>
    </row>
    <row r="197" spans="1:7" ht="30">
      <c r="A197" s="40"/>
      <c r="B197" s="31"/>
      <c r="C197" s="21" t="s">
        <v>428</v>
      </c>
      <c r="D197" s="16" t="s">
        <v>26</v>
      </c>
      <c r="E197" s="127"/>
      <c r="F197" s="128"/>
      <c r="G197" s="129"/>
    </row>
  </sheetData>
  <mergeCells count="39">
    <mergeCell ref="A3:G3"/>
    <mergeCell ref="C59:G59"/>
    <mergeCell ref="C64:G64"/>
    <mergeCell ref="C69:G69"/>
    <mergeCell ref="E194:G197"/>
    <mergeCell ref="E75:G77"/>
    <mergeCell ref="E83:G85"/>
    <mergeCell ref="E144:G154"/>
    <mergeCell ref="D175:G179"/>
    <mergeCell ref="D93:G93"/>
    <mergeCell ref="A131:G131"/>
    <mergeCell ref="A137:G137"/>
    <mergeCell ref="A143:G143"/>
    <mergeCell ref="A155:G155"/>
    <mergeCell ref="A164:G164"/>
    <mergeCell ref="A174:G174"/>
    <mergeCell ref="A180:G180"/>
    <mergeCell ref="A181:G181"/>
    <mergeCell ref="A4:G4"/>
    <mergeCell ref="C36:G36"/>
    <mergeCell ref="C31:G31"/>
    <mergeCell ref="C26:G26"/>
    <mergeCell ref="A42:G42"/>
    <mergeCell ref="A58:G58"/>
    <mergeCell ref="A74:G74"/>
    <mergeCell ref="A95:G95"/>
    <mergeCell ref="A115:G115"/>
    <mergeCell ref="A120:G120"/>
    <mergeCell ref="A123:G123"/>
    <mergeCell ref="A130:G130"/>
    <mergeCell ref="A94:G94"/>
    <mergeCell ref="C110:G110"/>
    <mergeCell ref="C100:G100"/>
    <mergeCell ref="C105:G105"/>
    <mergeCell ref="A167:G167"/>
    <mergeCell ref="A170:G170"/>
    <mergeCell ref="A163:G163"/>
    <mergeCell ref="E156:G156"/>
    <mergeCell ref="E157:G157"/>
  </mergeCells>
  <printOptions horizontalCentered="1"/>
  <pageMargins left="0" right="0" top="0.5" bottom="0.75" header="0.3" footer="0.3"/>
  <pageSetup orientation="portrait" r:id="rId1"/>
  <headerFooter>
    <oddFooter>&amp;LNO hi-lites:  Regents will pre-populate
Yellow hi-lites:  Campus will fill in
Shaded fields are calculated, no data entry needed  &amp;RPage &amp;P of &amp;N</oddFooter>
  </headerFooter>
  <rowBreaks count="8" manualBreakCount="8">
    <brk id="30" max="7" man="1"/>
    <brk id="57" max="7" man="1"/>
    <brk id="85" max="7" man="1"/>
    <brk id="114" max="7" man="1"/>
    <brk id="129" max="7" man="1"/>
    <brk id="142" max="7" man="1"/>
    <brk id="162" max="7" man="1"/>
    <brk id="179" max="7" man="1"/>
  </rowBreaks>
</worksheet>
</file>

<file path=xl/worksheets/sheet2.xml><?xml version="1.0" encoding="utf-8"?>
<worksheet xmlns="http://schemas.openxmlformats.org/spreadsheetml/2006/main" xmlns:r="http://schemas.openxmlformats.org/officeDocument/2006/relationships">
  <dimension ref="A1:S240"/>
  <sheetViews>
    <sheetView topLeftCell="A7" workbookViewId="0">
      <selection activeCell="D7" sqref="D7"/>
    </sheetView>
  </sheetViews>
  <sheetFormatPr defaultRowHeight="15"/>
  <cols>
    <col min="2" max="3" width="25.42578125" customWidth="1"/>
    <col min="4" max="4" width="14.28515625" customWidth="1"/>
    <col min="5" max="5" width="13.140625" bestFit="1" customWidth="1"/>
    <col min="6" max="6" width="11.85546875" bestFit="1" customWidth="1"/>
    <col min="8" max="8" width="16" bestFit="1" customWidth="1"/>
    <col min="9" max="9" width="20.140625" bestFit="1" customWidth="1"/>
    <col min="10" max="10" width="30" bestFit="1" customWidth="1"/>
    <col min="11" max="11" width="14.85546875" bestFit="1" customWidth="1"/>
    <col min="12" max="12" width="16" customWidth="1"/>
    <col min="13" max="13" width="14.85546875" bestFit="1" customWidth="1"/>
    <col min="14" max="14" width="16" customWidth="1"/>
    <col min="15" max="15" width="32.85546875" bestFit="1" customWidth="1"/>
    <col min="16" max="16" width="12.140625" customWidth="1"/>
    <col min="17" max="17" width="14.5703125" bestFit="1" customWidth="1"/>
    <col min="18" max="18" width="37.140625" bestFit="1" customWidth="1"/>
  </cols>
  <sheetData>
    <row r="1" spans="1:19">
      <c r="B1" t="s">
        <v>311</v>
      </c>
      <c r="D1" t="s">
        <v>310</v>
      </c>
      <c r="E1" t="s">
        <v>0</v>
      </c>
      <c r="F1" t="s">
        <v>1</v>
      </c>
      <c r="H1" t="s">
        <v>342</v>
      </c>
      <c r="I1" t="s">
        <v>341</v>
      </c>
      <c r="K1">
        <v>2011</v>
      </c>
      <c r="L1" t="s">
        <v>341</v>
      </c>
      <c r="M1">
        <v>2012</v>
      </c>
      <c r="N1" t="s">
        <v>341</v>
      </c>
    </row>
    <row r="2" spans="1:19">
      <c r="I2" t="s">
        <v>340</v>
      </c>
    </row>
    <row r="3" spans="1:19">
      <c r="A3" t="s">
        <v>313</v>
      </c>
      <c r="B3" t="s">
        <v>320</v>
      </c>
      <c r="C3" t="str">
        <f t="shared" ref="C3:C11" si="0">IF(D3="RI",UPPER(B3),IF(D3="CI",UPPER((B3)),""))</f>
        <v>REPTYEAR</v>
      </c>
      <c r="D3" t="s">
        <v>55</v>
      </c>
      <c r="E3" t="s">
        <v>321</v>
      </c>
      <c r="F3">
        <v>4</v>
      </c>
      <c r="H3" t="str">
        <f>CONCATENATE("py1",$B3)</f>
        <v>py1reptyear</v>
      </c>
      <c r="I3" t="str">
        <f>CONCATENATE("   ",H3,MID($I$2,2,3))</f>
        <v xml:space="preserve">   py1reptyear=""</v>
      </c>
      <c r="J3" t="str">
        <f>CONCATENATE(B3,"=$(",H3,"),")</f>
        <v>reptyear=$(py1reptyear),</v>
      </c>
      <c r="K3" t="str">
        <f>CONCATENATE("y1",$B3)</f>
        <v>y1reptyear</v>
      </c>
      <c r="L3" t="str">
        <f>CONCATENATE("   ",K3,MID($I$2,2,3))</f>
        <v xml:space="preserve">   y1reptyear=""</v>
      </c>
      <c r="M3" t="str">
        <f>CONCATENATE("y2",$B3)</f>
        <v>y2reptyear</v>
      </c>
      <c r="N3" t="str">
        <f t="shared" ref="N3" si="1">CONCATENATE("   ",M3,MID($I$2,2,3))</f>
        <v xml:space="preserve">   y2reptyear=""</v>
      </c>
      <c r="O3" t="str">
        <f>CONCATENATE($B3,"=$(",M3,"),")</f>
        <v>reptyear=$(y2reptyear),</v>
      </c>
      <c r="P3" t="str">
        <f>IF($C3&lt;&gt;"",CONCATENATE("cy",$B3),"")</f>
        <v>cyreptyear</v>
      </c>
      <c r="Q3" t="str">
        <f>IF(P3&lt;&gt;"",CONCATENATE("   ",P3,MID($I$2,2,3)),"")</f>
        <v xml:space="preserve">   cyreptyear=""</v>
      </c>
      <c r="R3" t="str">
        <f>IF($C3&lt;&gt;"",CONCATENATE("          ",$B3,"=$(",P3,"),"),"")</f>
        <v xml:space="preserve">          reptyear=$(cyreptyear),</v>
      </c>
      <c r="S3" t="str">
        <f>IF($C3&lt;&gt;"",CONCATENATE("          gactrept.",$B3," as ", P3, ","),"")</f>
        <v xml:space="preserve">          gactrept.reptyear as cyreptyear,</v>
      </c>
    </row>
    <row r="4" spans="1:19">
      <c r="B4" t="s">
        <v>314</v>
      </c>
      <c r="C4" t="str">
        <f t="shared" si="0"/>
        <v>INSTCODE</v>
      </c>
      <c r="D4" t="s">
        <v>55</v>
      </c>
      <c r="E4" t="s">
        <v>321</v>
      </c>
      <c r="F4">
        <v>2</v>
      </c>
      <c r="H4" t="str">
        <f>CONCATENATE("py1",$B4)</f>
        <v>py1instcode</v>
      </c>
      <c r="I4" t="str">
        <f>CONCATENATE("   ",H4,MID($I$2,2,3))</f>
        <v xml:space="preserve">   py1instcode=""</v>
      </c>
      <c r="J4" t="str">
        <f>CONCATENATE(B4,"=$(",H4,"),")</f>
        <v>instcode=$(py1instcode),</v>
      </c>
      <c r="K4" t="str">
        <f>CONCATENATE("y1",$B4)</f>
        <v>y1instcode</v>
      </c>
      <c r="L4" t="str">
        <f>CONCATENATE("   ",K4,MID($I$2,2,3))</f>
        <v xml:space="preserve">   y1instcode=""</v>
      </c>
      <c r="M4" t="str">
        <f>CONCATENATE("y2",$B4)</f>
        <v>y2instcode</v>
      </c>
      <c r="N4" t="str">
        <f>CONCATENATE("   ",M4,MID($I$2,2,3))</f>
        <v xml:space="preserve">   y2instcode=""</v>
      </c>
      <c r="O4" t="str">
        <f t="shared" ref="O4:O62" si="2">CONCATENATE($B4,"=$(",M4,"),")</f>
        <v>instcode=$(y2instcode),</v>
      </c>
      <c r="P4" t="str">
        <f t="shared" ref="P4:P67" si="3">IF($C4&lt;&gt;"",CONCATENATE("cy",$B4),"")</f>
        <v>cyinstcode</v>
      </c>
      <c r="Q4" t="str">
        <f t="shared" ref="Q4:Q67" si="4">IF(P4&lt;&gt;"",CONCATENATE("   ",P4,MID($I$2,2,3)),"")</f>
        <v xml:space="preserve">   cyinstcode=""</v>
      </c>
      <c r="R4" t="str">
        <f t="shared" ref="R4:R67" si="5">IF($C4&lt;&gt;"",CONCATENATE("          ",$B4,"=$(",P4,"),"),"")</f>
        <v xml:space="preserve">          instcode=$(cyinstcode),</v>
      </c>
      <c r="S4" t="str">
        <f t="shared" ref="S4:S67" si="6">IF($C4&lt;&gt;"",CONCATENATE("          gactrept.",$B4," as ", P4, ","),"")</f>
        <v xml:space="preserve">          gactrept.instcode as cyinstcode,</v>
      </c>
    </row>
    <row r="5" spans="1:19">
      <c r="B5" t="s">
        <v>315</v>
      </c>
      <c r="C5" t="str">
        <f t="shared" si="0"/>
        <v>INSTNAME</v>
      </c>
      <c r="D5" t="s">
        <v>55</v>
      </c>
      <c r="E5" t="s">
        <v>321</v>
      </c>
      <c r="F5">
        <v>50</v>
      </c>
      <c r="H5" t="str">
        <f t="shared" ref="H5:H11" si="7">CONCATENATE("py1",$B5)</f>
        <v>py1instname</v>
      </c>
      <c r="I5" t="str">
        <f t="shared" ref="I5:L11" si="8">CONCATENATE("   ",H5,MID($I$2,2,3))</f>
        <v xml:space="preserve">   py1instname=""</v>
      </c>
      <c r="J5" t="str">
        <f t="shared" ref="J5:J11" si="9">CONCATENATE(B5,"=$(",H5,"),")</f>
        <v>instname=$(py1instname),</v>
      </c>
      <c r="K5" t="str">
        <f t="shared" ref="K5:K11" si="10">CONCATENATE("y1",$B5)</f>
        <v>y1instname</v>
      </c>
      <c r="L5" t="str">
        <f t="shared" si="8"/>
        <v xml:space="preserve">   y1instname=""</v>
      </c>
      <c r="M5" t="str">
        <f t="shared" ref="M5:M11" si="11">CONCATENATE("y2",$B5)</f>
        <v>y2instname</v>
      </c>
      <c r="N5" t="str">
        <f t="shared" ref="N5" si="12">CONCATENATE("   ",M5,MID($I$2,2,3))</f>
        <v xml:space="preserve">   y2instname=""</v>
      </c>
      <c r="O5" t="str">
        <f t="shared" si="2"/>
        <v>instname=$(y2instname),</v>
      </c>
      <c r="P5" t="str">
        <f t="shared" si="3"/>
        <v>cyinstname</v>
      </c>
      <c r="Q5" t="str">
        <f t="shared" si="4"/>
        <v xml:space="preserve">   cyinstname=""</v>
      </c>
      <c r="R5" t="str">
        <f t="shared" si="5"/>
        <v xml:space="preserve">          instname=$(cyinstname),</v>
      </c>
      <c r="S5" t="str">
        <f t="shared" si="6"/>
        <v xml:space="preserve">          gactrept.instname as cyinstname,</v>
      </c>
    </row>
    <row r="6" spans="1:19">
      <c r="B6" t="s">
        <v>316</v>
      </c>
      <c r="C6" t="str">
        <f t="shared" si="0"/>
        <v>RESPONDER</v>
      </c>
      <c r="D6" t="s">
        <v>26</v>
      </c>
      <c r="E6" t="s">
        <v>321</v>
      </c>
      <c r="F6">
        <v>75</v>
      </c>
      <c r="H6" t="str">
        <f t="shared" si="7"/>
        <v>py1responder</v>
      </c>
      <c r="I6" t="str">
        <f t="shared" si="8"/>
        <v xml:space="preserve">   py1responder=""</v>
      </c>
      <c r="J6" t="str">
        <f t="shared" si="9"/>
        <v>responder=$(py1responder),</v>
      </c>
      <c r="K6" t="str">
        <f t="shared" si="10"/>
        <v>y1responder</v>
      </c>
      <c r="L6" t="str">
        <f t="shared" si="8"/>
        <v xml:space="preserve">   y1responder=""</v>
      </c>
      <c r="M6" t="str">
        <f t="shared" si="11"/>
        <v>y2responder</v>
      </c>
      <c r="N6" t="str">
        <f t="shared" ref="N6" si="13">CONCATENATE("   ",M6,MID($I$2,2,3))</f>
        <v xml:space="preserve">   y2responder=""</v>
      </c>
      <c r="O6" t="str">
        <f t="shared" si="2"/>
        <v>responder=$(y2responder),</v>
      </c>
      <c r="P6" t="str">
        <f t="shared" si="3"/>
        <v>cyresponder</v>
      </c>
      <c r="Q6" t="str">
        <f t="shared" si="4"/>
        <v xml:space="preserve">   cyresponder=""</v>
      </c>
      <c r="R6" t="str">
        <f t="shared" si="5"/>
        <v xml:space="preserve">          responder=$(cyresponder),</v>
      </c>
      <c r="S6" t="str">
        <f t="shared" si="6"/>
        <v xml:space="preserve">          gactrept.responder as cyresponder,</v>
      </c>
    </row>
    <row r="7" spans="1:19">
      <c r="B7" t="s">
        <v>317</v>
      </c>
      <c r="C7" t="str">
        <f t="shared" si="0"/>
        <v>TITLE</v>
      </c>
      <c r="D7" t="s">
        <v>26</v>
      </c>
      <c r="E7" t="s">
        <v>321</v>
      </c>
      <c r="F7">
        <v>75</v>
      </c>
      <c r="H7" t="str">
        <f t="shared" si="7"/>
        <v>py1title</v>
      </c>
      <c r="I7" t="str">
        <f t="shared" si="8"/>
        <v xml:space="preserve">   py1title=""</v>
      </c>
      <c r="J7" t="str">
        <f t="shared" si="9"/>
        <v>title=$(py1title),</v>
      </c>
      <c r="K7" t="str">
        <f t="shared" si="10"/>
        <v>y1title</v>
      </c>
      <c r="L7" t="str">
        <f t="shared" si="8"/>
        <v xml:space="preserve">   y1title=""</v>
      </c>
      <c r="M7" t="str">
        <f t="shared" si="11"/>
        <v>y2title</v>
      </c>
      <c r="N7" t="str">
        <f t="shared" ref="N7" si="14">CONCATENATE("   ",M7,MID($I$2,2,3))</f>
        <v xml:space="preserve">   y2title=""</v>
      </c>
      <c r="O7" t="str">
        <f t="shared" si="2"/>
        <v>title=$(y2title),</v>
      </c>
      <c r="P7" t="str">
        <f t="shared" si="3"/>
        <v>cytitle</v>
      </c>
      <c r="Q7" t="str">
        <f t="shared" si="4"/>
        <v xml:space="preserve">   cytitle=""</v>
      </c>
      <c r="R7" t="str">
        <f t="shared" si="5"/>
        <v xml:space="preserve">          title=$(cytitle),</v>
      </c>
      <c r="S7" t="str">
        <f t="shared" si="6"/>
        <v xml:space="preserve">          gactrept.title as cytitle,</v>
      </c>
    </row>
    <row r="8" spans="1:19">
      <c r="B8" t="s">
        <v>318</v>
      </c>
      <c r="C8" t="str">
        <f t="shared" si="0"/>
        <v>PHONE</v>
      </c>
      <c r="D8" t="s">
        <v>26</v>
      </c>
      <c r="E8" t="s">
        <v>321</v>
      </c>
      <c r="F8">
        <v>13</v>
      </c>
      <c r="H8" t="str">
        <f t="shared" si="7"/>
        <v>py1phone</v>
      </c>
      <c r="I8" t="str">
        <f t="shared" si="8"/>
        <v xml:space="preserve">   py1phone=""</v>
      </c>
      <c r="J8" t="str">
        <f t="shared" si="9"/>
        <v>phone=$(py1phone),</v>
      </c>
      <c r="K8" t="str">
        <f t="shared" si="10"/>
        <v>y1phone</v>
      </c>
      <c r="L8" t="str">
        <f t="shared" si="8"/>
        <v xml:space="preserve">   y1phone=""</v>
      </c>
      <c r="M8" t="str">
        <f t="shared" si="11"/>
        <v>y2phone</v>
      </c>
      <c r="N8" t="str">
        <f t="shared" ref="N8" si="15">CONCATENATE("   ",M8,MID($I$2,2,3))</f>
        <v xml:space="preserve">   y2phone=""</v>
      </c>
      <c r="O8" t="str">
        <f t="shared" si="2"/>
        <v>phone=$(y2phone),</v>
      </c>
      <c r="P8" t="str">
        <f t="shared" si="3"/>
        <v>cyphone</v>
      </c>
      <c r="Q8" t="str">
        <f t="shared" si="4"/>
        <v xml:space="preserve">   cyphone=""</v>
      </c>
      <c r="R8" t="str">
        <f t="shared" si="5"/>
        <v xml:space="preserve">          phone=$(cyphone),</v>
      </c>
      <c r="S8" t="str">
        <f t="shared" si="6"/>
        <v xml:space="preserve">          gactrept.phone as cyphone,</v>
      </c>
    </row>
    <row r="9" spans="1:19">
      <c r="B9" t="s">
        <v>319</v>
      </c>
      <c r="C9" t="str">
        <f t="shared" si="0"/>
        <v>EMAIL</v>
      </c>
      <c r="D9" t="s">
        <v>26</v>
      </c>
      <c r="E9" t="s">
        <v>321</v>
      </c>
      <c r="F9">
        <v>40</v>
      </c>
      <c r="H9" t="str">
        <f t="shared" si="7"/>
        <v>py1email</v>
      </c>
      <c r="I9" t="str">
        <f t="shared" si="8"/>
        <v xml:space="preserve">   py1email=""</v>
      </c>
      <c r="J9" t="str">
        <f t="shared" si="9"/>
        <v>email=$(py1email),</v>
      </c>
      <c r="K9" t="str">
        <f t="shared" si="10"/>
        <v>y1email</v>
      </c>
      <c r="L9" t="str">
        <f t="shared" si="8"/>
        <v xml:space="preserve">   y1email=""</v>
      </c>
      <c r="M9" t="str">
        <f t="shared" si="11"/>
        <v>y2email</v>
      </c>
      <c r="N9" t="str">
        <f t="shared" ref="N9" si="16">CONCATENATE("   ",M9,MID($I$2,2,3))</f>
        <v xml:space="preserve">   y2email=""</v>
      </c>
      <c r="O9" t="str">
        <f t="shared" si="2"/>
        <v>email=$(y2email),</v>
      </c>
      <c r="P9" t="str">
        <f t="shared" si="3"/>
        <v>cyemail</v>
      </c>
      <c r="Q9" t="str">
        <f t="shared" si="4"/>
        <v xml:space="preserve">   cyemail=""</v>
      </c>
      <c r="R9" t="str">
        <f t="shared" si="5"/>
        <v xml:space="preserve">          email=$(cyemail),</v>
      </c>
      <c r="S9" t="str">
        <f t="shared" si="6"/>
        <v xml:space="preserve">          gactrept.email as cyemail,</v>
      </c>
    </row>
    <row r="10" spans="1:19">
      <c r="B10" t="s">
        <v>322</v>
      </c>
      <c r="C10" t="str">
        <f t="shared" si="0"/>
        <v>LASTUSER</v>
      </c>
      <c r="D10" t="s">
        <v>55</v>
      </c>
      <c r="E10" t="s">
        <v>321</v>
      </c>
      <c r="F10">
        <v>16</v>
      </c>
      <c r="H10" t="str">
        <f t="shared" si="7"/>
        <v>py1lastuser</v>
      </c>
      <c r="I10" t="str">
        <f t="shared" si="8"/>
        <v xml:space="preserve">   py1lastuser=""</v>
      </c>
      <c r="J10" t="str">
        <f t="shared" si="9"/>
        <v>lastuser=$(py1lastuser),</v>
      </c>
      <c r="K10" t="str">
        <f t="shared" si="10"/>
        <v>y1lastuser</v>
      </c>
      <c r="L10" t="str">
        <f t="shared" si="8"/>
        <v xml:space="preserve">   y1lastuser=""</v>
      </c>
      <c r="M10" t="str">
        <f t="shared" si="11"/>
        <v>y2lastuser</v>
      </c>
      <c r="N10" t="str">
        <f t="shared" ref="N10" si="17">CONCATENATE("   ",M10,MID($I$2,2,3))</f>
        <v xml:space="preserve">   y2lastuser=""</v>
      </c>
      <c r="O10" t="str">
        <f t="shared" si="2"/>
        <v>lastuser=$(y2lastuser),</v>
      </c>
      <c r="P10" t="str">
        <f t="shared" si="3"/>
        <v>cylastuser</v>
      </c>
      <c r="Q10" t="str">
        <f t="shared" si="4"/>
        <v xml:space="preserve">   cylastuser=""</v>
      </c>
      <c r="R10" t="str">
        <f t="shared" si="5"/>
        <v xml:space="preserve">          lastuser=$(cylastuser),</v>
      </c>
      <c r="S10" t="str">
        <f t="shared" si="6"/>
        <v xml:space="preserve">          gactrept.lastuser as cylastuser,</v>
      </c>
    </row>
    <row r="11" spans="1:19">
      <c r="B11" t="s">
        <v>323</v>
      </c>
      <c r="C11" t="str">
        <f t="shared" si="0"/>
        <v>LASTUPDDATE</v>
      </c>
      <c r="D11" t="s">
        <v>55</v>
      </c>
      <c r="E11" t="s">
        <v>321</v>
      </c>
      <c r="F11">
        <v>10</v>
      </c>
      <c r="H11" t="str">
        <f t="shared" si="7"/>
        <v>py1lastupddate</v>
      </c>
      <c r="I11" t="str">
        <f t="shared" si="8"/>
        <v xml:space="preserve">   py1lastupddate=""</v>
      </c>
      <c r="J11" t="str">
        <f t="shared" si="9"/>
        <v>lastupddate=$(py1lastupddate),</v>
      </c>
      <c r="K11" t="str">
        <f t="shared" si="10"/>
        <v>y1lastupddate</v>
      </c>
      <c r="L11" t="str">
        <f t="shared" si="8"/>
        <v xml:space="preserve">   y1lastupddate=""</v>
      </c>
      <c r="M11" t="str">
        <f t="shared" si="11"/>
        <v>y2lastupddate</v>
      </c>
      <c r="N11" t="str">
        <f t="shared" ref="N11" si="18">CONCATENATE("   ",M11,MID($I$2,2,3))</f>
        <v xml:space="preserve">   y2lastupddate=""</v>
      </c>
      <c r="O11" t="str">
        <f t="shared" si="2"/>
        <v>lastupddate=$(y2lastupddate),</v>
      </c>
      <c r="P11" t="str">
        <f t="shared" si="3"/>
        <v>cylastupddate</v>
      </c>
      <c r="Q11" t="str">
        <f t="shared" si="4"/>
        <v xml:space="preserve">   cylastupddate=""</v>
      </c>
      <c r="R11" t="str">
        <f t="shared" si="5"/>
        <v xml:space="preserve">          lastupddate=$(cylastupddate),</v>
      </c>
      <c r="S11" t="str">
        <f t="shared" si="6"/>
        <v xml:space="preserve">          gactrept.lastupddate as cylastupddate,</v>
      </c>
    </row>
    <row r="12" spans="1:19">
      <c r="P12" t="str">
        <f t="shared" si="3"/>
        <v/>
      </c>
      <c r="Q12" t="str">
        <f t="shared" si="4"/>
        <v/>
      </c>
      <c r="R12" t="str">
        <f t="shared" si="5"/>
        <v/>
      </c>
      <c r="S12" t="str">
        <f t="shared" si="6"/>
        <v/>
      </c>
    </row>
    <row r="13" spans="1:19">
      <c r="A13" s="10"/>
      <c r="B13" s="10"/>
      <c r="C13" s="10"/>
      <c r="D13" s="10"/>
      <c r="E13" s="10"/>
      <c r="F13" s="10"/>
      <c r="P13" t="str">
        <f t="shared" si="3"/>
        <v/>
      </c>
      <c r="Q13" t="str">
        <f t="shared" si="4"/>
        <v/>
      </c>
      <c r="R13" t="str">
        <f t="shared" si="5"/>
        <v/>
      </c>
      <c r="S13" t="str">
        <f t="shared" si="6"/>
        <v/>
      </c>
    </row>
    <row r="14" spans="1:19">
      <c r="B14" t="s">
        <v>56</v>
      </c>
      <c r="C14" t="str">
        <f>IF(D14="RI",UPPER(B14),IF(D14="CI",UPPER((B14)),""))</f>
        <v>RETNYR2COH</v>
      </c>
      <c r="D14" t="s">
        <v>55</v>
      </c>
      <c r="E14" t="s">
        <v>6</v>
      </c>
      <c r="F14">
        <v>4</v>
      </c>
      <c r="H14" t="str">
        <f t="shared" ref="H14:H95" si="19">CONCATENATE("py1",$B14)</f>
        <v>py1retnyr2coh</v>
      </c>
      <c r="I14" t="str">
        <f>CONCATENATE("   ",H14,MID($I$2,2,3))</f>
        <v xml:space="preserve">   py1retnyr2coh=""</v>
      </c>
      <c r="J14" t="str">
        <f t="shared" ref="J14:J95" si="20">CONCATENATE(B14,"=$(",H14,"),")</f>
        <v>retnyr2coh=$(py1retnyr2coh),</v>
      </c>
      <c r="K14" t="str">
        <f>CONCATENATE("y1",$B14)</f>
        <v>y1retnyr2coh</v>
      </c>
      <c r="L14" t="str">
        <f>CONCATENATE("   ",K14,MID($I$2,2,3))</f>
        <v xml:space="preserve">   y1retnyr2coh=""</v>
      </c>
      <c r="M14" t="str">
        <f>CONCATENATE("y2",$B14)</f>
        <v>y2retnyr2coh</v>
      </c>
      <c r="N14" t="str">
        <f>CONCATENATE("   ",M14,MID($I$2,2,3))</f>
        <v xml:space="preserve">   y2retnyr2coh=""</v>
      </c>
      <c r="O14" t="str">
        <f t="shared" si="2"/>
        <v>retnyr2coh=$(y2retnyr2coh),</v>
      </c>
      <c r="P14" t="str">
        <f t="shared" si="3"/>
        <v>cyretnyr2coh</v>
      </c>
      <c r="Q14" t="str">
        <f t="shared" si="4"/>
        <v xml:space="preserve">   cyretnyr2coh=""</v>
      </c>
      <c r="R14" t="str">
        <f t="shared" si="5"/>
        <v xml:space="preserve">          retnyr2coh=$(cyretnyr2coh),</v>
      </c>
      <c r="S14" t="str">
        <f t="shared" si="6"/>
        <v xml:space="preserve">          gactrept.retnyr2coh as cyretnyr2coh,</v>
      </c>
    </row>
    <row r="15" spans="1:19">
      <c r="B15" t="s">
        <v>57</v>
      </c>
      <c r="C15" t="str">
        <f>IF(D15="RI",UPPER(B15),IF(D15="CI",UPPER((B15)),""))</f>
        <v>RETNYR2ENR</v>
      </c>
      <c r="D15" t="s">
        <v>55</v>
      </c>
      <c r="E15" t="s">
        <v>6</v>
      </c>
      <c r="F15">
        <v>4</v>
      </c>
      <c r="H15" t="str">
        <f t="shared" si="19"/>
        <v>py1retnyr2enr</v>
      </c>
      <c r="I15" t="str">
        <f t="shared" ref="I15:L96" si="21">CONCATENATE("   ",H15,MID($I$2,2,3))</f>
        <v xml:space="preserve">   py1retnyr2enr=""</v>
      </c>
      <c r="J15" t="str">
        <f t="shared" si="20"/>
        <v>retnyr2enr=$(py1retnyr2enr),</v>
      </c>
      <c r="K15" t="str">
        <f t="shared" ref="K15:K96" si="22">CONCATENATE("y1",$B15)</f>
        <v>y1retnyr2enr</v>
      </c>
      <c r="L15" t="str">
        <f t="shared" si="21"/>
        <v xml:space="preserve">   y1retnyr2enr=""</v>
      </c>
      <c r="M15" t="str">
        <f t="shared" ref="M15:M96" si="23">CONCATENATE("y2",$B15)</f>
        <v>y2retnyr2enr</v>
      </c>
      <c r="N15" t="str">
        <f t="shared" ref="N15" si="24">CONCATENATE("   ",M15,MID($I$2,2,3))</f>
        <v xml:space="preserve">   y2retnyr2enr=""</v>
      </c>
      <c r="O15" t="str">
        <f t="shared" si="2"/>
        <v>retnyr2enr=$(y2retnyr2enr),</v>
      </c>
      <c r="P15" t="str">
        <f t="shared" si="3"/>
        <v>cyretnyr2enr</v>
      </c>
      <c r="Q15" t="str">
        <f t="shared" si="4"/>
        <v xml:space="preserve">   cyretnyr2enr=""</v>
      </c>
      <c r="R15" t="str">
        <f t="shared" si="5"/>
        <v xml:space="preserve">          retnyr2enr=$(cyretnyr2enr),</v>
      </c>
      <c r="S15" t="str">
        <f t="shared" si="6"/>
        <v xml:space="preserve">          gactrept.retnyr2enr as cyretnyr2enr,</v>
      </c>
    </row>
    <row r="16" spans="1:19" s="11" customFormat="1">
      <c r="B16" s="11" t="s">
        <v>58</v>
      </c>
      <c r="C16" t="str">
        <f t="shared" ref="C16:C97" si="25">IF(D16="RI",UPPER(B16),IF(D16="CI",UPPER((B16)),""))</f>
        <v/>
      </c>
      <c r="D16" s="11" t="s">
        <v>25</v>
      </c>
      <c r="E16" s="11" t="s">
        <v>8</v>
      </c>
      <c r="F16" s="11">
        <v>3</v>
      </c>
      <c r="H16" s="11" t="str">
        <f t="shared" si="19"/>
        <v>py1retnyr2rt</v>
      </c>
      <c r="I16" s="11" t="str">
        <f t="shared" si="21"/>
        <v xml:space="preserve">   py1retnyr2rt=""</v>
      </c>
      <c r="J16" s="11" t="str">
        <f t="shared" si="20"/>
        <v>retnyr2rt=$(py1retnyr2rt),</v>
      </c>
      <c r="K16" s="11" t="str">
        <f t="shared" si="22"/>
        <v>y1retnyr2rt</v>
      </c>
      <c r="L16" s="11" t="str">
        <f t="shared" si="21"/>
        <v xml:space="preserve">   y1retnyr2rt=""</v>
      </c>
      <c r="M16" s="11" t="str">
        <f t="shared" si="23"/>
        <v>y2retnyr2rt</v>
      </c>
      <c r="N16" s="11" t="str">
        <f t="shared" ref="N16" si="26">CONCATENATE("   ",M16,MID($I$2,2,3))</f>
        <v xml:space="preserve">   y2retnyr2rt=""</v>
      </c>
      <c r="P16" s="11" t="str">
        <f t="shared" si="3"/>
        <v/>
      </c>
      <c r="Q16" s="11" t="str">
        <f t="shared" si="4"/>
        <v/>
      </c>
      <c r="R16" t="str">
        <f t="shared" si="5"/>
        <v/>
      </c>
      <c r="S16" s="11" t="str">
        <f t="shared" si="6"/>
        <v/>
      </c>
    </row>
    <row r="17" spans="2:19">
      <c r="B17" t="s">
        <v>59</v>
      </c>
      <c r="C17" t="str">
        <f t="shared" si="25"/>
        <v>RETNYR3COH</v>
      </c>
      <c r="D17" t="s">
        <v>55</v>
      </c>
      <c r="E17" t="s">
        <v>6</v>
      </c>
      <c r="F17">
        <v>4</v>
      </c>
      <c r="H17" t="str">
        <f t="shared" si="19"/>
        <v>py1retnyr3coh</v>
      </c>
      <c r="I17" t="str">
        <f t="shared" si="21"/>
        <v xml:space="preserve">   py1retnyr3coh=""</v>
      </c>
      <c r="J17" t="str">
        <f t="shared" si="20"/>
        <v>retnyr3coh=$(py1retnyr3coh),</v>
      </c>
      <c r="K17" t="str">
        <f t="shared" si="22"/>
        <v>y1retnyr3coh</v>
      </c>
      <c r="L17" t="str">
        <f t="shared" si="21"/>
        <v xml:space="preserve">   y1retnyr3coh=""</v>
      </c>
      <c r="M17" t="str">
        <f t="shared" si="23"/>
        <v>y2retnyr3coh</v>
      </c>
      <c r="N17" t="str">
        <f t="shared" ref="N17" si="27">CONCATENATE("   ",M17,MID($I$2,2,3))</f>
        <v xml:space="preserve">   y2retnyr3coh=""</v>
      </c>
      <c r="O17" t="str">
        <f t="shared" si="2"/>
        <v>retnyr3coh=$(y2retnyr3coh),</v>
      </c>
      <c r="P17" t="str">
        <f t="shared" si="3"/>
        <v>cyretnyr3coh</v>
      </c>
      <c r="Q17" t="str">
        <f t="shared" si="4"/>
        <v xml:space="preserve">   cyretnyr3coh=""</v>
      </c>
      <c r="R17" t="str">
        <f t="shared" si="5"/>
        <v xml:space="preserve">          retnyr3coh=$(cyretnyr3coh),</v>
      </c>
      <c r="S17" t="str">
        <f t="shared" si="6"/>
        <v xml:space="preserve">          gactrept.retnyr3coh as cyretnyr3coh,</v>
      </c>
    </row>
    <row r="18" spans="2:19">
      <c r="B18" t="s">
        <v>60</v>
      </c>
      <c r="C18" t="str">
        <f t="shared" si="25"/>
        <v>RETNYR3ENR</v>
      </c>
      <c r="D18" t="s">
        <v>55</v>
      </c>
      <c r="E18" t="s">
        <v>6</v>
      </c>
      <c r="F18">
        <v>4</v>
      </c>
      <c r="H18" t="str">
        <f t="shared" si="19"/>
        <v>py1retnyr3enr</v>
      </c>
      <c r="I18" t="str">
        <f t="shared" si="21"/>
        <v xml:space="preserve">   py1retnyr3enr=""</v>
      </c>
      <c r="J18" t="str">
        <f t="shared" si="20"/>
        <v>retnyr3enr=$(py1retnyr3enr),</v>
      </c>
      <c r="K18" t="str">
        <f t="shared" si="22"/>
        <v>y1retnyr3enr</v>
      </c>
      <c r="L18" t="str">
        <f t="shared" si="21"/>
        <v xml:space="preserve">   y1retnyr3enr=""</v>
      </c>
      <c r="M18" t="str">
        <f t="shared" si="23"/>
        <v>y2retnyr3enr</v>
      </c>
      <c r="N18" t="str">
        <f t="shared" ref="N18" si="28">CONCATENATE("   ",M18,MID($I$2,2,3))</f>
        <v xml:space="preserve">   y2retnyr3enr=""</v>
      </c>
      <c r="O18" t="str">
        <f t="shared" si="2"/>
        <v>retnyr3enr=$(y2retnyr3enr),</v>
      </c>
      <c r="P18" t="str">
        <f t="shared" si="3"/>
        <v>cyretnyr3enr</v>
      </c>
      <c r="Q18" t="str">
        <f t="shared" si="4"/>
        <v xml:space="preserve">   cyretnyr3enr=""</v>
      </c>
      <c r="R18" t="str">
        <f t="shared" si="5"/>
        <v xml:space="preserve">          retnyr3enr=$(cyretnyr3enr),</v>
      </c>
      <c r="S18" t="str">
        <f t="shared" si="6"/>
        <v xml:space="preserve">          gactrept.retnyr3enr as cyretnyr3enr,</v>
      </c>
    </row>
    <row r="19" spans="2:19" s="11" customFormat="1">
      <c r="B19" s="11" t="s">
        <v>61</v>
      </c>
      <c r="C19" t="str">
        <f t="shared" si="25"/>
        <v/>
      </c>
      <c r="D19" s="11" t="s">
        <v>25</v>
      </c>
      <c r="E19" s="11" t="s">
        <v>8</v>
      </c>
      <c r="F19" s="11">
        <v>3</v>
      </c>
      <c r="H19" s="11" t="str">
        <f t="shared" si="19"/>
        <v>py1retnyr3rt</v>
      </c>
      <c r="I19" s="11" t="str">
        <f t="shared" si="21"/>
        <v xml:space="preserve">   py1retnyr3rt=""</v>
      </c>
      <c r="J19" s="11" t="str">
        <f t="shared" si="20"/>
        <v>retnyr3rt=$(py1retnyr3rt),</v>
      </c>
      <c r="K19" s="11" t="str">
        <f t="shared" si="22"/>
        <v>y1retnyr3rt</v>
      </c>
      <c r="L19" s="11" t="str">
        <f t="shared" si="21"/>
        <v xml:space="preserve">   y1retnyr3rt=""</v>
      </c>
      <c r="M19" s="11" t="str">
        <f t="shared" si="23"/>
        <v>y2retnyr3rt</v>
      </c>
      <c r="N19" s="11" t="str">
        <f t="shared" ref="N19" si="29">CONCATENATE("   ",M19,MID($I$2,2,3))</f>
        <v xml:space="preserve">   y2retnyr3rt=""</v>
      </c>
      <c r="P19" s="11" t="str">
        <f t="shared" si="3"/>
        <v/>
      </c>
      <c r="Q19" s="11" t="str">
        <f t="shared" si="4"/>
        <v/>
      </c>
      <c r="R19" t="str">
        <f t="shared" si="5"/>
        <v/>
      </c>
      <c r="S19" s="11" t="str">
        <f t="shared" si="6"/>
        <v/>
      </c>
    </row>
    <row r="20" spans="2:19">
      <c r="B20" t="s">
        <v>62</v>
      </c>
      <c r="C20" t="str">
        <f t="shared" si="25"/>
        <v>RETNFSPCOH</v>
      </c>
      <c r="D20" t="s">
        <v>55</v>
      </c>
      <c r="E20" t="s">
        <v>6</v>
      </c>
      <c r="F20">
        <v>4</v>
      </c>
      <c r="H20" t="str">
        <f t="shared" si="19"/>
        <v>py1retnfspcoh</v>
      </c>
      <c r="I20" t="str">
        <f t="shared" si="21"/>
        <v xml:space="preserve">   py1retnfspcoh=""</v>
      </c>
      <c r="J20" t="str">
        <f t="shared" si="20"/>
        <v>retnfspcoh=$(py1retnfspcoh),</v>
      </c>
      <c r="K20" t="str">
        <f t="shared" si="22"/>
        <v>y1retnfspcoh</v>
      </c>
      <c r="L20" t="str">
        <f t="shared" si="21"/>
        <v xml:space="preserve">   y1retnfspcoh=""</v>
      </c>
      <c r="M20" t="str">
        <f t="shared" si="23"/>
        <v>y2retnfspcoh</v>
      </c>
      <c r="N20" t="str">
        <f t="shared" ref="N20" si="30">CONCATENATE("   ",M20,MID($I$2,2,3))</f>
        <v xml:space="preserve">   y2retnfspcoh=""</v>
      </c>
      <c r="O20" t="str">
        <f t="shared" si="2"/>
        <v>retnfspcoh=$(y2retnfspcoh),</v>
      </c>
      <c r="P20" t="str">
        <f t="shared" si="3"/>
        <v>cyretnfspcoh</v>
      </c>
      <c r="Q20" t="str">
        <f t="shared" si="4"/>
        <v xml:space="preserve">   cyretnfspcoh=""</v>
      </c>
      <c r="R20" t="str">
        <f t="shared" si="5"/>
        <v xml:space="preserve">          retnfspcoh=$(cyretnfspcoh),</v>
      </c>
      <c r="S20" t="str">
        <f t="shared" si="6"/>
        <v xml:space="preserve">          gactrept.retnfspcoh as cyretnfspcoh,</v>
      </c>
    </row>
    <row r="21" spans="2:19">
      <c r="B21" t="s">
        <v>63</v>
      </c>
      <c r="C21" t="str">
        <f t="shared" si="25"/>
        <v>RETNFSPENR</v>
      </c>
      <c r="D21" t="s">
        <v>55</v>
      </c>
      <c r="E21" t="s">
        <v>6</v>
      </c>
      <c r="F21">
        <v>4</v>
      </c>
      <c r="H21" t="str">
        <f t="shared" si="19"/>
        <v>py1retnfspenr</v>
      </c>
      <c r="I21" t="str">
        <f t="shared" si="21"/>
        <v xml:space="preserve">   py1retnfspenr=""</v>
      </c>
      <c r="J21" t="str">
        <f t="shared" si="20"/>
        <v>retnfspenr=$(py1retnfspenr),</v>
      </c>
      <c r="K21" t="str">
        <f t="shared" si="22"/>
        <v>y1retnfspenr</v>
      </c>
      <c r="L21" t="str">
        <f t="shared" si="21"/>
        <v xml:space="preserve">   y1retnfspenr=""</v>
      </c>
      <c r="M21" t="str">
        <f t="shared" si="23"/>
        <v>y2retnfspenr</v>
      </c>
      <c r="N21" t="str">
        <f t="shared" ref="N21" si="31">CONCATENATE("   ",M21,MID($I$2,2,3))</f>
        <v xml:space="preserve">   y2retnfspenr=""</v>
      </c>
      <c r="O21" t="str">
        <f t="shared" si="2"/>
        <v>retnfspenr=$(y2retnfspenr),</v>
      </c>
      <c r="P21" t="str">
        <f t="shared" si="3"/>
        <v>cyretnfspenr</v>
      </c>
      <c r="Q21" t="str">
        <f t="shared" si="4"/>
        <v xml:space="preserve">   cyretnfspenr=""</v>
      </c>
      <c r="R21" t="str">
        <f t="shared" si="5"/>
        <v xml:space="preserve">          retnfspenr=$(cyretnfspenr),</v>
      </c>
      <c r="S21" t="str">
        <f t="shared" si="6"/>
        <v xml:space="preserve">          gactrept.retnfspenr as cyretnfspenr,</v>
      </c>
    </row>
    <row r="22" spans="2:19" s="11" customFormat="1">
      <c r="B22" s="11" t="s">
        <v>64</v>
      </c>
      <c r="C22" t="str">
        <f t="shared" si="25"/>
        <v/>
      </c>
      <c r="D22" s="11" t="s">
        <v>25</v>
      </c>
      <c r="E22" s="11" t="s">
        <v>8</v>
      </c>
      <c r="F22" s="11">
        <v>3</v>
      </c>
      <c r="H22" s="11" t="str">
        <f t="shared" si="19"/>
        <v>py1retnfsprt</v>
      </c>
      <c r="I22" s="11" t="str">
        <f t="shared" si="21"/>
        <v xml:space="preserve">   py1retnfsprt=""</v>
      </c>
      <c r="J22" s="11" t="str">
        <f t="shared" si="20"/>
        <v>retnfsprt=$(py1retnfsprt),</v>
      </c>
      <c r="K22" s="11" t="str">
        <f t="shared" si="22"/>
        <v>y1retnfsprt</v>
      </c>
      <c r="L22" s="11" t="str">
        <f t="shared" si="21"/>
        <v xml:space="preserve">   y1retnfsprt=""</v>
      </c>
      <c r="M22" s="11" t="str">
        <f t="shared" si="23"/>
        <v>y2retnfsprt</v>
      </c>
      <c r="N22" s="11" t="str">
        <f t="shared" ref="N22" si="32">CONCATENATE("   ",M22,MID($I$2,2,3))</f>
        <v xml:space="preserve">   y2retnfsprt=""</v>
      </c>
      <c r="P22" s="11" t="str">
        <f t="shared" si="3"/>
        <v/>
      </c>
      <c r="Q22" s="11" t="str">
        <f t="shared" si="4"/>
        <v/>
      </c>
      <c r="R22" t="str">
        <f t="shared" si="5"/>
        <v/>
      </c>
      <c r="S22" s="11" t="str">
        <f t="shared" si="6"/>
        <v/>
      </c>
    </row>
    <row r="23" spans="2:19">
      <c r="B23" t="s">
        <v>65</v>
      </c>
      <c r="C23" t="str">
        <f t="shared" si="25"/>
        <v>GRSCOHORT</v>
      </c>
      <c r="D23" t="s">
        <v>55</v>
      </c>
      <c r="E23" t="s">
        <v>6</v>
      </c>
      <c r="F23">
        <v>4</v>
      </c>
      <c r="H23" t="str">
        <f t="shared" si="19"/>
        <v>py1grscohort</v>
      </c>
      <c r="I23" t="str">
        <f t="shared" si="21"/>
        <v xml:space="preserve">   py1grscohort=""</v>
      </c>
      <c r="J23" t="str">
        <f t="shared" si="20"/>
        <v>grscohort=$(py1grscohort),</v>
      </c>
      <c r="K23" t="str">
        <f t="shared" si="22"/>
        <v>y1grscohort</v>
      </c>
      <c r="L23" t="str">
        <f t="shared" si="21"/>
        <v xml:space="preserve">   y1grscohort=""</v>
      </c>
      <c r="M23" t="str">
        <f t="shared" si="23"/>
        <v>y2grscohort</v>
      </c>
      <c r="N23" t="str">
        <f t="shared" ref="N23" si="33">CONCATENATE("   ",M23,MID($I$2,2,3))</f>
        <v xml:space="preserve">   y2grscohort=""</v>
      </c>
      <c r="O23" t="str">
        <f t="shared" si="2"/>
        <v>grscohort=$(y2grscohort),</v>
      </c>
      <c r="P23" t="str">
        <f t="shared" si="3"/>
        <v>cygrscohort</v>
      </c>
      <c r="Q23" t="str">
        <f t="shared" si="4"/>
        <v xml:space="preserve">   cygrscohort=""</v>
      </c>
      <c r="R23" t="str">
        <f t="shared" si="5"/>
        <v xml:space="preserve">          grscohort=$(cygrscohort),</v>
      </c>
      <c r="S23" t="str">
        <f t="shared" si="6"/>
        <v xml:space="preserve">          gactrept.grscohort as cygrscohort,</v>
      </c>
    </row>
    <row r="24" spans="2:19">
      <c r="B24" t="s">
        <v>66</v>
      </c>
      <c r="C24" t="str">
        <f t="shared" si="25"/>
        <v>GRSCMPL</v>
      </c>
      <c r="D24" t="s">
        <v>55</v>
      </c>
      <c r="E24" t="s">
        <v>6</v>
      </c>
      <c r="F24">
        <v>4</v>
      </c>
      <c r="H24" t="str">
        <f t="shared" si="19"/>
        <v>py1grscmpl</v>
      </c>
      <c r="I24" t="str">
        <f t="shared" si="21"/>
        <v xml:space="preserve">   py1grscmpl=""</v>
      </c>
      <c r="J24" t="str">
        <f t="shared" si="20"/>
        <v>grscmpl=$(py1grscmpl),</v>
      </c>
      <c r="K24" t="str">
        <f t="shared" si="22"/>
        <v>y1grscmpl</v>
      </c>
      <c r="L24" t="str">
        <f t="shared" si="21"/>
        <v xml:space="preserve">   y1grscmpl=""</v>
      </c>
      <c r="M24" t="str">
        <f t="shared" si="23"/>
        <v>y2grscmpl</v>
      </c>
      <c r="N24" t="str">
        <f t="shared" ref="N24" si="34">CONCATENATE("   ",M24,MID($I$2,2,3))</f>
        <v xml:space="preserve">   y2grscmpl=""</v>
      </c>
      <c r="O24" t="str">
        <f t="shared" si="2"/>
        <v>grscmpl=$(y2grscmpl),</v>
      </c>
      <c r="P24" t="str">
        <f t="shared" si="3"/>
        <v>cygrscmpl</v>
      </c>
      <c r="Q24" t="str">
        <f t="shared" si="4"/>
        <v xml:space="preserve">   cygrscmpl=""</v>
      </c>
      <c r="R24" t="str">
        <f t="shared" si="5"/>
        <v xml:space="preserve">          grscmpl=$(cygrscmpl),</v>
      </c>
      <c r="S24" t="str">
        <f t="shared" si="6"/>
        <v xml:space="preserve">          gactrept.grscmpl as cygrscmpl,</v>
      </c>
    </row>
    <row r="25" spans="2:19" s="11" customFormat="1">
      <c r="B25" s="11" t="s">
        <v>67</v>
      </c>
      <c r="C25" t="str">
        <f t="shared" si="25"/>
        <v/>
      </c>
      <c r="D25" s="11" t="s">
        <v>25</v>
      </c>
      <c r="E25" s="11" t="s">
        <v>8</v>
      </c>
      <c r="F25" s="11">
        <v>3</v>
      </c>
      <c r="H25" s="11" t="str">
        <f t="shared" si="19"/>
        <v>py1grsrate</v>
      </c>
      <c r="I25" s="11" t="str">
        <f t="shared" si="21"/>
        <v xml:space="preserve">   py1grsrate=""</v>
      </c>
      <c r="J25" s="11" t="str">
        <f t="shared" si="20"/>
        <v>grsrate=$(py1grsrate),</v>
      </c>
      <c r="K25" s="11" t="str">
        <f t="shared" si="22"/>
        <v>y1grsrate</v>
      </c>
      <c r="L25" s="11" t="str">
        <f t="shared" si="21"/>
        <v xml:space="preserve">   y1grsrate=""</v>
      </c>
      <c r="M25" s="11" t="str">
        <f t="shared" si="23"/>
        <v>y2grsrate</v>
      </c>
      <c r="N25" s="11" t="str">
        <f t="shared" ref="N25" si="35">CONCATENATE("   ",M25,MID($I$2,2,3))</f>
        <v xml:space="preserve">   y2grsrate=""</v>
      </c>
      <c r="P25" s="11" t="str">
        <f t="shared" si="3"/>
        <v/>
      </c>
      <c r="Q25" s="11" t="str">
        <f t="shared" si="4"/>
        <v/>
      </c>
      <c r="R25" t="str">
        <f t="shared" si="5"/>
        <v/>
      </c>
      <c r="S25" s="11" t="str">
        <f t="shared" si="6"/>
        <v/>
      </c>
    </row>
    <row r="26" spans="2:19">
      <c r="B26" t="s">
        <v>68</v>
      </c>
      <c r="C26" t="str">
        <f t="shared" si="25"/>
        <v>GRPRODCMPL</v>
      </c>
      <c r="D26" t="s">
        <v>55</v>
      </c>
      <c r="E26" t="s">
        <v>6</v>
      </c>
      <c r="F26">
        <v>4</v>
      </c>
      <c r="H26" t="str">
        <f t="shared" si="19"/>
        <v>py1grprodcmpl</v>
      </c>
      <c r="I26" t="str">
        <f t="shared" si="21"/>
        <v xml:space="preserve">   py1grprodcmpl=""</v>
      </c>
      <c r="J26" t="str">
        <f t="shared" si="20"/>
        <v>grprodcmpl=$(py1grprodcmpl),</v>
      </c>
      <c r="K26" t="str">
        <f t="shared" si="22"/>
        <v>y1grprodcmpl</v>
      </c>
      <c r="L26" t="str">
        <f t="shared" si="21"/>
        <v xml:space="preserve">   y1grprodcmpl=""</v>
      </c>
      <c r="M26" t="str">
        <f t="shared" si="23"/>
        <v>y2grprodcmpl</v>
      </c>
      <c r="N26" t="str">
        <f t="shared" ref="N26" si="36">CONCATENATE("   ",M26,MID($I$2,2,3))</f>
        <v xml:space="preserve">   y2grprodcmpl=""</v>
      </c>
      <c r="O26" t="str">
        <f t="shared" si="2"/>
        <v>grprodcmpl=$(y2grprodcmpl),</v>
      </c>
      <c r="P26" t="str">
        <f t="shared" si="3"/>
        <v>cygrprodcmpl</v>
      </c>
      <c r="Q26" t="str">
        <f t="shared" si="4"/>
        <v xml:space="preserve">   cygrprodcmpl=""</v>
      </c>
      <c r="R26" t="str">
        <f t="shared" si="5"/>
        <v xml:space="preserve">          grprodcmpl=$(cygrprodcmpl),</v>
      </c>
      <c r="S26" t="str">
        <f t="shared" si="6"/>
        <v xml:space="preserve">          gactrept.grprodcmpl as cygrprodcmpl,</v>
      </c>
    </row>
    <row r="27" spans="2:19">
      <c r="B27" t="s">
        <v>69</v>
      </c>
      <c r="C27" t="str">
        <f t="shared" si="25"/>
        <v>GRPRODFTE</v>
      </c>
      <c r="D27" t="s">
        <v>55</v>
      </c>
      <c r="E27" t="s">
        <v>261</v>
      </c>
      <c r="F27">
        <v>5</v>
      </c>
      <c r="H27" t="str">
        <f t="shared" si="19"/>
        <v>py1grprodfte</v>
      </c>
      <c r="I27" t="str">
        <f t="shared" si="21"/>
        <v xml:space="preserve">   py1grprodfte=""</v>
      </c>
      <c r="J27" t="str">
        <f t="shared" si="20"/>
        <v>grprodfte=$(py1grprodfte),</v>
      </c>
      <c r="K27" t="str">
        <f t="shared" si="22"/>
        <v>y1grprodfte</v>
      </c>
      <c r="L27" t="str">
        <f t="shared" si="21"/>
        <v xml:space="preserve">   y1grprodfte=""</v>
      </c>
      <c r="M27" t="str">
        <f t="shared" si="23"/>
        <v>y2grprodfte</v>
      </c>
      <c r="N27" t="str">
        <f t="shared" ref="N27" si="37">CONCATENATE("   ",M27,MID($I$2,2,3))</f>
        <v xml:space="preserve">   y2grprodfte=""</v>
      </c>
      <c r="O27" t="str">
        <f t="shared" si="2"/>
        <v>grprodfte=$(y2grprodfte),</v>
      </c>
      <c r="P27" t="str">
        <f t="shared" si="3"/>
        <v>cygrprodfte</v>
      </c>
      <c r="Q27" t="str">
        <f t="shared" si="4"/>
        <v xml:space="preserve">   cygrprodfte=""</v>
      </c>
      <c r="R27" t="str">
        <f t="shared" si="5"/>
        <v xml:space="preserve">          grprodfte=$(cygrprodfte),</v>
      </c>
      <c r="S27" t="str">
        <f t="shared" si="6"/>
        <v xml:space="preserve">          gactrept.grprodfte as cygrprodfte,</v>
      </c>
    </row>
    <row r="28" spans="2:19" s="11" customFormat="1">
      <c r="B28" s="11" t="s">
        <v>70</v>
      </c>
      <c r="C28" t="str">
        <f t="shared" si="25"/>
        <v/>
      </c>
      <c r="D28" s="11" t="s">
        <v>25</v>
      </c>
      <c r="E28" s="11" t="s">
        <v>77</v>
      </c>
      <c r="F28" s="11">
        <v>3</v>
      </c>
      <c r="H28" s="11" t="str">
        <f t="shared" si="19"/>
        <v>py1grprodrate</v>
      </c>
      <c r="I28" s="11" t="str">
        <f t="shared" si="21"/>
        <v xml:space="preserve">   py1grprodrate=""</v>
      </c>
      <c r="J28" s="11" t="str">
        <f t="shared" si="20"/>
        <v>grprodrate=$(py1grprodrate),</v>
      </c>
      <c r="K28" s="11" t="str">
        <f t="shared" si="22"/>
        <v>y1grprodrate</v>
      </c>
      <c r="L28" s="11" t="str">
        <f t="shared" si="21"/>
        <v xml:space="preserve">   y1grprodrate=""</v>
      </c>
      <c r="M28" s="11" t="str">
        <f t="shared" si="23"/>
        <v>y2grprodrate</v>
      </c>
      <c r="N28" s="11" t="str">
        <f t="shared" ref="N28" si="38">CONCATENATE("   ",M28,MID($I$2,2,3))</f>
        <v xml:space="preserve">   y2grprodrate=""</v>
      </c>
      <c r="P28" s="11" t="str">
        <f t="shared" si="3"/>
        <v/>
      </c>
      <c r="Q28" s="11" t="str">
        <f t="shared" si="4"/>
        <v/>
      </c>
      <c r="R28" t="str">
        <f t="shared" si="5"/>
        <v/>
      </c>
      <c r="S28" s="11" t="str">
        <f t="shared" si="6"/>
        <v/>
      </c>
    </row>
    <row r="29" spans="2:19">
      <c r="B29" t="s">
        <v>71</v>
      </c>
      <c r="C29" t="str">
        <f t="shared" si="25"/>
        <v>AWPRODCMPL</v>
      </c>
      <c r="D29" t="s">
        <v>55</v>
      </c>
      <c r="E29" t="s">
        <v>6</v>
      </c>
      <c r="F29">
        <v>4</v>
      </c>
      <c r="H29" t="str">
        <f t="shared" si="19"/>
        <v>py1awprodcmpl</v>
      </c>
      <c r="I29" t="str">
        <f t="shared" si="21"/>
        <v xml:space="preserve">   py1awprodcmpl=""</v>
      </c>
      <c r="J29" t="str">
        <f t="shared" si="20"/>
        <v>awprodcmpl=$(py1awprodcmpl),</v>
      </c>
      <c r="K29" t="str">
        <f t="shared" si="22"/>
        <v>y1awprodcmpl</v>
      </c>
      <c r="L29" t="str">
        <f t="shared" si="21"/>
        <v xml:space="preserve">   y1awprodcmpl=""</v>
      </c>
      <c r="M29" t="str">
        <f t="shared" si="23"/>
        <v>y2awprodcmpl</v>
      </c>
      <c r="N29" t="str">
        <f t="shared" ref="N29" si="39">CONCATENATE("   ",M29,MID($I$2,2,3))</f>
        <v xml:space="preserve">   y2awprodcmpl=""</v>
      </c>
      <c r="O29" t="str">
        <f t="shared" si="2"/>
        <v>awprodcmpl=$(y2awprodcmpl),</v>
      </c>
      <c r="P29" t="str">
        <f t="shared" si="3"/>
        <v>cyawprodcmpl</v>
      </c>
      <c r="Q29" t="str">
        <f t="shared" si="4"/>
        <v xml:space="preserve">   cyawprodcmpl=""</v>
      </c>
      <c r="R29" t="str">
        <f t="shared" si="5"/>
        <v xml:space="preserve">          awprodcmpl=$(cyawprodcmpl),</v>
      </c>
      <c r="S29" t="str">
        <f t="shared" si="6"/>
        <v xml:space="preserve">          gactrept.awprodcmpl as cyawprodcmpl,</v>
      </c>
    </row>
    <row r="30" spans="2:19">
      <c r="B30" t="s">
        <v>72</v>
      </c>
      <c r="C30" t="str">
        <f t="shared" si="25"/>
        <v>AWPRODFTE</v>
      </c>
      <c r="D30" t="s">
        <v>55</v>
      </c>
      <c r="E30" t="s">
        <v>261</v>
      </c>
      <c r="F30">
        <v>5</v>
      </c>
      <c r="H30" t="str">
        <f t="shared" si="19"/>
        <v>py1awprodfte</v>
      </c>
      <c r="I30" t="str">
        <f t="shared" si="21"/>
        <v xml:space="preserve">   py1awprodfte=""</v>
      </c>
      <c r="J30" t="str">
        <f t="shared" si="20"/>
        <v>awprodfte=$(py1awprodfte),</v>
      </c>
      <c r="K30" t="str">
        <f t="shared" si="22"/>
        <v>y1awprodfte</v>
      </c>
      <c r="L30" t="str">
        <f t="shared" si="21"/>
        <v xml:space="preserve">   y1awprodfte=""</v>
      </c>
      <c r="M30" t="str">
        <f t="shared" si="23"/>
        <v>y2awprodfte</v>
      </c>
      <c r="N30" t="str">
        <f t="shared" ref="N30" si="40">CONCATENATE("   ",M30,MID($I$2,2,3))</f>
        <v xml:space="preserve">   y2awprodfte=""</v>
      </c>
      <c r="O30" t="str">
        <f t="shared" si="2"/>
        <v>awprodfte=$(y2awprodfte),</v>
      </c>
      <c r="P30" t="str">
        <f t="shared" si="3"/>
        <v>cyawprodfte</v>
      </c>
      <c r="Q30" t="str">
        <f t="shared" si="4"/>
        <v xml:space="preserve">   cyawprodfte=""</v>
      </c>
      <c r="R30" t="str">
        <f t="shared" si="5"/>
        <v xml:space="preserve">          awprodfte=$(cyawprodfte),</v>
      </c>
      <c r="S30" t="str">
        <f t="shared" si="6"/>
        <v xml:space="preserve">          gactrept.awprodfte as cyawprodfte,</v>
      </c>
    </row>
    <row r="31" spans="2:19" s="11" customFormat="1">
      <c r="B31" s="11" t="s">
        <v>73</v>
      </c>
      <c r="C31" t="str">
        <f t="shared" si="25"/>
        <v/>
      </c>
      <c r="D31" s="11" t="s">
        <v>25</v>
      </c>
      <c r="E31" s="11" t="s">
        <v>77</v>
      </c>
      <c r="F31" s="11">
        <v>4</v>
      </c>
      <c r="H31" s="11" t="str">
        <f t="shared" si="19"/>
        <v>py1awprodrate</v>
      </c>
      <c r="I31" s="11" t="str">
        <f t="shared" si="21"/>
        <v xml:space="preserve">   py1awprodrate=""</v>
      </c>
      <c r="J31" s="11" t="str">
        <f t="shared" si="20"/>
        <v>awprodrate=$(py1awprodrate),</v>
      </c>
      <c r="K31" s="11" t="str">
        <f t="shared" si="22"/>
        <v>y1awprodrate</v>
      </c>
      <c r="L31" s="11" t="str">
        <f t="shared" si="21"/>
        <v xml:space="preserve">   y1awprodrate=""</v>
      </c>
      <c r="M31" s="11" t="str">
        <f t="shared" si="23"/>
        <v>y2awprodrate</v>
      </c>
      <c r="N31" s="11" t="str">
        <f t="shared" ref="N31" si="41">CONCATENATE("   ",M31,MID($I$2,2,3))</f>
        <v xml:space="preserve">   y2awprodrate=""</v>
      </c>
      <c r="P31" s="11" t="str">
        <f t="shared" si="3"/>
        <v/>
      </c>
      <c r="Q31" s="11" t="str">
        <f t="shared" si="4"/>
        <v/>
      </c>
      <c r="R31" t="str">
        <f t="shared" si="5"/>
        <v/>
      </c>
      <c r="S31" s="11" t="str">
        <f t="shared" si="6"/>
        <v/>
      </c>
    </row>
    <row r="32" spans="2:19">
      <c r="B32" t="s">
        <v>74</v>
      </c>
      <c r="C32" t="str">
        <f t="shared" si="25"/>
        <v>SWGRATECOH</v>
      </c>
      <c r="D32" t="s">
        <v>55</v>
      </c>
      <c r="E32" t="s">
        <v>6</v>
      </c>
      <c r="F32">
        <v>4</v>
      </c>
      <c r="H32" t="str">
        <f t="shared" si="19"/>
        <v>py1swgratecoh</v>
      </c>
      <c r="I32" t="str">
        <f t="shared" si="21"/>
        <v xml:space="preserve">   py1swgratecoh=""</v>
      </c>
      <c r="J32" t="str">
        <f t="shared" si="20"/>
        <v>swgratecoh=$(py1swgratecoh),</v>
      </c>
      <c r="K32" t="str">
        <f t="shared" si="22"/>
        <v>y1swgratecoh</v>
      </c>
      <c r="L32" t="str">
        <f t="shared" si="21"/>
        <v xml:space="preserve">   y1swgratecoh=""</v>
      </c>
      <c r="M32" t="str">
        <f t="shared" si="23"/>
        <v>y2swgratecoh</v>
      </c>
      <c r="N32" t="str">
        <f t="shared" ref="N32" si="42">CONCATENATE("   ",M32,MID($I$2,2,3))</f>
        <v xml:space="preserve">   y2swgratecoh=""</v>
      </c>
      <c r="O32" t="str">
        <f t="shared" si="2"/>
        <v>swgratecoh=$(y2swgratecoh),</v>
      </c>
      <c r="P32" t="str">
        <f t="shared" si="3"/>
        <v>cyswgratecoh</v>
      </c>
      <c r="Q32" t="str">
        <f t="shared" si="4"/>
        <v xml:space="preserve">   cyswgratecoh=""</v>
      </c>
      <c r="R32" t="str">
        <f t="shared" si="5"/>
        <v xml:space="preserve">          swgratecoh=$(cyswgratecoh),</v>
      </c>
      <c r="S32" t="str">
        <f t="shared" si="6"/>
        <v xml:space="preserve">          gactrept.swgratecoh as cyswgratecoh,</v>
      </c>
    </row>
    <row r="33" spans="2:19">
      <c r="B33" t="s">
        <v>75</v>
      </c>
      <c r="C33" t="str">
        <f t="shared" si="25"/>
        <v>SWGRATECMP</v>
      </c>
      <c r="D33" t="s">
        <v>55</v>
      </c>
      <c r="E33" t="s">
        <v>6</v>
      </c>
      <c r="F33">
        <v>4</v>
      </c>
      <c r="H33" t="str">
        <f t="shared" si="19"/>
        <v>py1swgratecmp</v>
      </c>
      <c r="I33" t="str">
        <f t="shared" si="21"/>
        <v xml:space="preserve">   py1swgratecmp=""</v>
      </c>
      <c r="J33" t="str">
        <f t="shared" si="20"/>
        <v>swgratecmp=$(py1swgratecmp),</v>
      </c>
      <c r="K33" t="str">
        <f t="shared" si="22"/>
        <v>y1swgratecmp</v>
      </c>
      <c r="L33" t="str">
        <f t="shared" si="21"/>
        <v xml:space="preserve">   y1swgratecmp=""</v>
      </c>
      <c r="M33" t="str">
        <f t="shared" si="23"/>
        <v>y2swgratecmp</v>
      </c>
      <c r="N33" t="str">
        <f t="shared" ref="N33" si="43">CONCATENATE("   ",M33,MID($I$2,2,3))</f>
        <v xml:space="preserve">   y2swgratecmp=""</v>
      </c>
      <c r="O33" t="str">
        <f t="shared" si="2"/>
        <v>swgratecmp=$(y2swgratecmp),</v>
      </c>
      <c r="P33" t="str">
        <f t="shared" si="3"/>
        <v>cyswgratecmp</v>
      </c>
      <c r="Q33" t="str">
        <f t="shared" si="4"/>
        <v xml:space="preserve">   cyswgratecmp=""</v>
      </c>
      <c r="R33" t="str">
        <f t="shared" si="5"/>
        <v xml:space="preserve">          swgratecmp=$(cyswgratecmp),</v>
      </c>
      <c r="S33" t="str">
        <f t="shared" si="6"/>
        <v xml:space="preserve">          gactrept.swgratecmp as cyswgratecmp,</v>
      </c>
    </row>
    <row r="34" spans="2:19" s="11" customFormat="1">
      <c r="B34" s="11" t="s">
        <v>76</v>
      </c>
      <c r="C34" t="str">
        <f t="shared" si="25"/>
        <v/>
      </c>
      <c r="D34" s="11" t="s">
        <v>25</v>
      </c>
      <c r="E34" s="11" t="s">
        <v>9</v>
      </c>
      <c r="F34" s="11">
        <v>4</v>
      </c>
      <c r="H34" s="11" t="str">
        <f t="shared" si="19"/>
        <v>py1swgrate</v>
      </c>
      <c r="I34" s="11" t="str">
        <f t="shared" si="21"/>
        <v xml:space="preserve">   py1swgrate=""</v>
      </c>
      <c r="J34" s="11" t="str">
        <f t="shared" si="20"/>
        <v>swgrate=$(py1swgrate),</v>
      </c>
      <c r="K34" s="11" t="str">
        <f t="shared" si="22"/>
        <v>y1swgrate</v>
      </c>
      <c r="L34" s="11" t="str">
        <f t="shared" si="21"/>
        <v xml:space="preserve">   y1swgrate=""</v>
      </c>
      <c r="M34" s="11" t="str">
        <f t="shared" si="23"/>
        <v>y2swgrate</v>
      </c>
      <c r="N34" s="11" t="str">
        <f t="shared" ref="N34" si="44">CONCATENATE("   ",M34,MID($I$2,2,3))</f>
        <v xml:space="preserve">   y2swgrate=""</v>
      </c>
      <c r="P34" s="11" t="str">
        <f t="shared" si="3"/>
        <v/>
      </c>
      <c r="Q34" s="11" t="str">
        <f t="shared" si="4"/>
        <v/>
      </c>
      <c r="R34" t="str">
        <f t="shared" si="5"/>
        <v/>
      </c>
      <c r="S34" s="11" t="str">
        <f t="shared" si="6"/>
        <v/>
      </c>
    </row>
    <row r="35" spans="2:19">
      <c r="B35" t="s">
        <v>347</v>
      </c>
      <c r="C35" t="str">
        <f t="shared" si="25"/>
        <v>EXCCHORTFL</v>
      </c>
      <c r="D35" t="s">
        <v>26</v>
      </c>
      <c r="E35" t="s">
        <v>6</v>
      </c>
      <c r="F35">
        <v>4</v>
      </c>
      <c r="H35" t="str">
        <f t="shared" si="19"/>
        <v>py1excchortfl</v>
      </c>
      <c r="I35" t="str">
        <f t="shared" si="21"/>
        <v xml:space="preserve">   py1excchortfl=""</v>
      </c>
      <c r="J35" t="str">
        <f t="shared" si="20"/>
        <v>excchortfl=$(py1excchortfl),</v>
      </c>
      <c r="K35" t="str">
        <f t="shared" si="22"/>
        <v>y1excchortfl</v>
      </c>
      <c r="L35" t="str">
        <f t="shared" si="21"/>
        <v xml:space="preserve">   y1excchortfl=""</v>
      </c>
      <c r="M35" t="str">
        <f t="shared" si="23"/>
        <v>y2excchortfl</v>
      </c>
      <c r="N35" t="str">
        <f t="shared" ref="N35" si="45">CONCATENATE("   ",M35,MID($I$2,2,3))</f>
        <v xml:space="preserve">   y2excchortfl=""</v>
      </c>
      <c r="O35" t="str">
        <f t="shared" si="2"/>
        <v>excchortfl=$(y2excchortfl),</v>
      </c>
      <c r="P35" t="str">
        <f t="shared" si="3"/>
        <v>cyexcchortfl</v>
      </c>
      <c r="Q35" t="str">
        <f t="shared" si="4"/>
        <v xml:space="preserve">   cyexcchortfl=""</v>
      </c>
      <c r="R35" t="str">
        <f t="shared" si="5"/>
        <v xml:space="preserve">          excchortfl=$(cyexcchortfl),</v>
      </c>
      <c r="S35" t="str">
        <f t="shared" si="6"/>
        <v xml:space="preserve">          gactrept.excchortfl as cyexcchortfl,</v>
      </c>
    </row>
    <row r="36" spans="2:19">
      <c r="B36" t="s">
        <v>395</v>
      </c>
      <c r="C36" t="str">
        <f>IF(D36="RI",UPPER(B36),IF(D36="CI",UPPER((B36)),""))</f>
        <v>EXCCHORTWN</v>
      </c>
      <c r="D36" t="s">
        <v>26</v>
      </c>
      <c r="E36" t="s">
        <v>6</v>
      </c>
      <c r="F36">
        <v>4</v>
      </c>
      <c r="P36" t="str">
        <f t="shared" si="3"/>
        <v>cyexcchortwn</v>
      </c>
      <c r="Q36" t="str">
        <f t="shared" si="4"/>
        <v xml:space="preserve">   cyexcchortwn=""</v>
      </c>
      <c r="R36" t="str">
        <f t="shared" si="5"/>
        <v xml:space="preserve">          excchortwn=$(cyexcchortwn),</v>
      </c>
      <c r="S36" t="str">
        <f t="shared" si="6"/>
        <v xml:space="preserve">          gactrept.excchortwn as cyexcchortwn,</v>
      </c>
    </row>
    <row r="37" spans="2:19">
      <c r="B37" t="s">
        <v>348</v>
      </c>
      <c r="C37" t="str">
        <f t="shared" si="25"/>
        <v>EXCCHORTSP</v>
      </c>
      <c r="D37" t="s">
        <v>26</v>
      </c>
      <c r="E37" t="s">
        <v>6</v>
      </c>
      <c r="F37">
        <v>4</v>
      </c>
      <c r="P37" t="str">
        <f t="shared" si="3"/>
        <v>cyexcchortsp</v>
      </c>
      <c r="Q37" t="str">
        <f t="shared" si="4"/>
        <v xml:space="preserve">   cyexcchortsp=""</v>
      </c>
      <c r="R37" t="str">
        <f t="shared" si="5"/>
        <v xml:space="preserve">          excchortsp=$(cyexcchortsp),</v>
      </c>
      <c r="S37" t="str">
        <f t="shared" si="6"/>
        <v xml:space="preserve">          gactrept.excchortsp as cyexcchortsp,</v>
      </c>
    </row>
    <row r="38" spans="2:19">
      <c r="B38" t="s">
        <v>349</v>
      </c>
      <c r="C38" t="str">
        <f t="shared" si="25"/>
        <v>EXCCHORTSU</v>
      </c>
      <c r="D38" t="s">
        <v>26</v>
      </c>
      <c r="E38" t="s">
        <v>6</v>
      </c>
      <c r="F38">
        <v>4</v>
      </c>
      <c r="P38" t="str">
        <f t="shared" si="3"/>
        <v>cyexcchortsu</v>
      </c>
      <c r="Q38" t="str">
        <f t="shared" si="4"/>
        <v xml:space="preserve">   cyexcchortsu=""</v>
      </c>
      <c r="R38" t="str">
        <f t="shared" si="5"/>
        <v xml:space="preserve">          excchortsu=$(cyexcchortsu),</v>
      </c>
      <c r="S38" t="str">
        <f t="shared" si="6"/>
        <v xml:space="preserve">          gactrept.excchortsu as cyexcchortsu,</v>
      </c>
    </row>
    <row r="39" spans="2:19">
      <c r="B39" t="s">
        <v>344</v>
      </c>
      <c r="C39" t="str">
        <f t="shared" si="25"/>
        <v>EXCADMITFL</v>
      </c>
      <c r="D39" t="s">
        <v>26</v>
      </c>
      <c r="E39" t="s">
        <v>6</v>
      </c>
      <c r="F39">
        <v>4</v>
      </c>
      <c r="H39" t="str">
        <f t="shared" si="19"/>
        <v>py1excadmitfl</v>
      </c>
      <c r="I39" t="str">
        <f t="shared" si="21"/>
        <v xml:space="preserve">   py1excadmitfl=""</v>
      </c>
      <c r="J39" t="str">
        <f t="shared" si="20"/>
        <v>excadmitfl=$(py1excadmitfl),</v>
      </c>
      <c r="K39" t="str">
        <f t="shared" si="22"/>
        <v>y1excadmitfl</v>
      </c>
      <c r="L39" t="str">
        <f t="shared" si="21"/>
        <v xml:space="preserve">   y1excadmitfl=""</v>
      </c>
      <c r="M39" t="str">
        <f t="shared" si="23"/>
        <v>y2excadmitfl</v>
      </c>
      <c r="N39" t="str">
        <f t="shared" ref="N39" si="46">CONCATENATE("   ",M39,MID($I$2,2,3))</f>
        <v xml:space="preserve">   y2excadmitfl=""</v>
      </c>
      <c r="O39" t="str">
        <f t="shared" si="2"/>
        <v>excadmitfl=$(y2excadmitfl),</v>
      </c>
      <c r="P39" t="str">
        <f t="shared" si="3"/>
        <v>cyexcadmitfl</v>
      </c>
      <c r="Q39" t="str">
        <f t="shared" si="4"/>
        <v xml:space="preserve">   cyexcadmitfl=""</v>
      </c>
      <c r="R39" t="str">
        <f t="shared" si="5"/>
        <v xml:space="preserve">          excadmitfl=$(cyexcadmitfl),</v>
      </c>
      <c r="S39" t="str">
        <f t="shared" si="6"/>
        <v xml:space="preserve">          gactrept.excadmitfl as cyexcadmitfl,</v>
      </c>
    </row>
    <row r="40" spans="2:19">
      <c r="B40" t="s">
        <v>346</v>
      </c>
      <c r="C40" t="str">
        <f>IF(D40="RI",UPPER(B40),IF(D40="CI",UPPER((B40)),""))</f>
        <v>EXCADMITWN</v>
      </c>
      <c r="D40" t="s">
        <v>26</v>
      </c>
      <c r="E40" t="s">
        <v>6</v>
      </c>
      <c r="F40">
        <v>4</v>
      </c>
      <c r="P40" t="str">
        <f t="shared" si="3"/>
        <v>cyexcadmitwn</v>
      </c>
      <c r="Q40" t="str">
        <f t="shared" si="4"/>
        <v xml:space="preserve">   cyexcadmitwn=""</v>
      </c>
      <c r="R40" t="str">
        <f t="shared" si="5"/>
        <v xml:space="preserve">          excadmitwn=$(cyexcadmitwn),</v>
      </c>
      <c r="S40" t="str">
        <f t="shared" si="6"/>
        <v xml:space="preserve">          gactrept.excadmitwn as cyexcadmitwn,</v>
      </c>
    </row>
    <row r="41" spans="2:19">
      <c r="B41" t="s">
        <v>343</v>
      </c>
      <c r="C41" t="str">
        <f t="shared" si="25"/>
        <v>EXCADMITSP</v>
      </c>
      <c r="D41" t="s">
        <v>26</v>
      </c>
      <c r="E41" t="s">
        <v>6</v>
      </c>
      <c r="F41">
        <v>4</v>
      </c>
      <c r="P41" t="str">
        <f t="shared" si="3"/>
        <v>cyexcadmitsp</v>
      </c>
      <c r="Q41" t="str">
        <f t="shared" si="4"/>
        <v xml:space="preserve">   cyexcadmitsp=""</v>
      </c>
      <c r="R41" t="str">
        <f t="shared" si="5"/>
        <v xml:space="preserve">          excadmitsp=$(cyexcadmitsp),</v>
      </c>
      <c r="S41" t="str">
        <f t="shared" si="6"/>
        <v xml:space="preserve">          gactrept.excadmitsp as cyexcadmitsp,</v>
      </c>
    </row>
    <row r="42" spans="2:19">
      <c r="B42" t="s">
        <v>345</v>
      </c>
      <c r="C42" t="str">
        <f t="shared" si="25"/>
        <v>EXCADMISU</v>
      </c>
      <c r="D42" t="s">
        <v>26</v>
      </c>
      <c r="E42" t="s">
        <v>6</v>
      </c>
      <c r="F42">
        <v>4</v>
      </c>
      <c r="P42" t="str">
        <f t="shared" si="3"/>
        <v>cyexcadmisu</v>
      </c>
      <c r="Q42" t="str">
        <f t="shared" si="4"/>
        <v xml:space="preserve">   cyexcadmisu=""</v>
      </c>
      <c r="R42" t="str">
        <f t="shared" si="5"/>
        <v xml:space="preserve">          excadmisu=$(cyexcadmisu),</v>
      </c>
      <c r="S42" t="str">
        <f t="shared" si="6"/>
        <v xml:space="preserve">          gactrept.excadmisu as cyexcadmisu,</v>
      </c>
    </row>
    <row r="43" spans="2:19" s="11" customFormat="1">
      <c r="B43" s="11" t="s">
        <v>350</v>
      </c>
      <c r="C43" t="str">
        <f t="shared" si="25"/>
        <v/>
      </c>
      <c r="D43" s="11" t="s">
        <v>25</v>
      </c>
      <c r="E43" s="11" t="s">
        <v>8</v>
      </c>
      <c r="F43" s="11">
        <v>4</v>
      </c>
      <c r="H43" s="11" t="str">
        <f t="shared" si="19"/>
        <v>py1excratefl</v>
      </c>
      <c r="I43" s="11" t="str">
        <f t="shared" si="21"/>
        <v xml:space="preserve">   py1excratefl=""</v>
      </c>
      <c r="J43" s="11" t="str">
        <f t="shared" si="20"/>
        <v>excratefl=$(py1excratefl),</v>
      </c>
      <c r="K43" s="11" t="str">
        <f t="shared" si="22"/>
        <v>y1excratefl</v>
      </c>
      <c r="L43" s="11" t="str">
        <f t="shared" si="21"/>
        <v xml:space="preserve">   y1excratefl=""</v>
      </c>
      <c r="M43" s="11" t="str">
        <f t="shared" si="23"/>
        <v>y2excratefl</v>
      </c>
      <c r="N43" s="11" t="str">
        <f t="shared" ref="N43" si="47">CONCATENATE("   ",M43,MID($I$2,2,3))</f>
        <v xml:space="preserve">   y2excratefl=""</v>
      </c>
      <c r="P43" s="11" t="str">
        <f t="shared" si="3"/>
        <v/>
      </c>
      <c r="Q43" s="11" t="str">
        <f t="shared" si="4"/>
        <v/>
      </c>
      <c r="R43" t="str">
        <f t="shared" si="5"/>
        <v/>
      </c>
      <c r="S43" s="11" t="str">
        <f t="shared" si="6"/>
        <v/>
      </c>
    </row>
    <row r="44" spans="2:19" s="11" customFormat="1">
      <c r="B44" s="11" t="s">
        <v>351</v>
      </c>
      <c r="C44"/>
      <c r="P44" s="11" t="str">
        <f t="shared" si="3"/>
        <v/>
      </c>
      <c r="Q44" s="11" t="str">
        <f t="shared" si="4"/>
        <v/>
      </c>
      <c r="R44" t="str">
        <f t="shared" si="5"/>
        <v/>
      </c>
      <c r="S44" s="11" t="str">
        <f t="shared" si="6"/>
        <v/>
      </c>
    </row>
    <row r="45" spans="2:19" s="11" customFormat="1">
      <c r="B45" s="11" t="s">
        <v>352</v>
      </c>
      <c r="C45"/>
      <c r="P45" s="11" t="str">
        <f t="shared" si="3"/>
        <v/>
      </c>
      <c r="Q45" s="11" t="str">
        <f t="shared" si="4"/>
        <v/>
      </c>
      <c r="R45" t="str">
        <f t="shared" si="5"/>
        <v/>
      </c>
      <c r="S45" s="11" t="str">
        <f t="shared" si="6"/>
        <v/>
      </c>
    </row>
    <row r="46" spans="2:19" s="11" customFormat="1">
      <c r="B46" s="11" t="s">
        <v>353</v>
      </c>
      <c r="C46"/>
      <c r="P46" s="11" t="str">
        <f t="shared" si="3"/>
        <v/>
      </c>
      <c r="Q46" s="11" t="str">
        <f t="shared" si="4"/>
        <v/>
      </c>
      <c r="R46" t="str">
        <f t="shared" si="5"/>
        <v/>
      </c>
      <c r="S46" s="11" t="str">
        <f t="shared" si="6"/>
        <v/>
      </c>
    </row>
    <row r="47" spans="2:19">
      <c r="B47" t="s">
        <v>354</v>
      </c>
      <c r="C47" t="str">
        <f t="shared" si="25"/>
        <v>PROFEXMSCR</v>
      </c>
      <c r="D47" t="s">
        <v>26</v>
      </c>
      <c r="E47" t="s">
        <v>6</v>
      </c>
      <c r="F47">
        <v>4</v>
      </c>
      <c r="H47" t="str">
        <f t="shared" si="19"/>
        <v>py1profexmscr</v>
      </c>
      <c r="I47" t="str">
        <f t="shared" si="21"/>
        <v xml:space="preserve">   py1profexmscr=""</v>
      </c>
      <c r="J47" t="str">
        <f t="shared" si="20"/>
        <v>profexmscr=$(py1profexmscr),</v>
      </c>
      <c r="K47" t="str">
        <f t="shared" si="22"/>
        <v>y1profexmscr</v>
      </c>
      <c r="L47" t="str">
        <f t="shared" si="21"/>
        <v xml:space="preserve">   y1profexmscr=""</v>
      </c>
      <c r="M47" t="str">
        <f t="shared" si="23"/>
        <v>y2profexmscr</v>
      </c>
      <c r="N47" t="str">
        <f t="shared" ref="N47" si="48">CONCATENATE("   ",M47,MID($I$2,2,3))</f>
        <v xml:space="preserve">   y2profexmscr=""</v>
      </c>
      <c r="O47" t="str">
        <f t="shared" si="2"/>
        <v>profexmscr=$(y2profexmscr),</v>
      </c>
      <c r="P47" t="str">
        <f t="shared" si="3"/>
        <v>cyprofexmscr</v>
      </c>
      <c r="Q47" t="str">
        <f t="shared" si="4"/>
        <v xml:space="preserve">   cyprofexmscr=""</v>
      </c>
      <c r="R47" t="str">
        <f t="shared" si="5"/>
        <v xml:space="preserve">          profexmscr=$(cyprofexmscr),</v>
      </c>
      <c r="S47" t="str">
        <f t="shared" si="6"/>
        <v xml:space="preserve">          gactrept.profexmscr as cyprofexmscr,</v>
      </c>
    </row>
    <row r="48" spans="2:19">
      <c r="B48" t="s">
        <v>149</v>
      </c>
      <c r="C48" t="str">
        <f t="shared" si="25"/>
        <v>CMPLC1</v>
      </c>
      <c r="D48" t="s">
        <v>55</v>
      </c>
      <c r="E48" t="s">
        <v>6</v>
      </c>
      <c r="F48">
        <v>4</v>
      </c>
      <c r="H48" t="str">
        <f t="shared" si="19"/>
        <v>py1cmplc1</v>
      </c>
      <c r="I48" t="str">
        <f t="shared" si="21"/>
        <v xml:space="preserve">   py1cmplc1=""</v>
      </c>
      <c r="J48" t="str">
        <f t="shared" si="20"/>
        <v>cmplc1=$(py1cmplc1),</v>
      </c>
      <c r="K48" t="str">
        <f t="shared" si="22"/>
        <v>y1cmplc1</v>
      </c>
      <c r="L48" t="str">
        <f t="shared" si="21"/>
        <v xml:space="preserve">   y1cmplc1=""</v>
      </c>
      <c r="M48" t="str">
        <f t="shared" si="23"/>
        <v>y2cmplc1</v>
      </c>
      <c r="N48" t="str">
        <f t="shared" ref="N48" si="49">CONCATENATE("   ",M48,MID($I$2,2,3))</f>
        <v xml:space="preserve">   y2cmplc1=""</v>
      </c>
      <c r="O48" t="str">
        <f t="shared" si="2"/>
        <v>cmplc1=$(y2cmplc1),</v>
      </c>
      <c r="P48" t="str">
        <f t="shared" si="3"/>
        <v>cycmplc1</v>
      </c>
      <c r="Q48" t="str">
        <f t="shared" si="4"/>
        <v xml:space="preserve">   cycmplc1=""</v>
      </c>
      <c r="R48" t="str">
        <f t="shared" si="5"/>
        <v xml:space="preserve">          cmplc1=$(cycmplc1),</v>
      </c>
      <c r="S48" t="str">
        <f t="shared" si="6"/>
        <v xml:space="preserve">          gactrept.cmplc1 as cycmplc1,</v>
      </c>
    </row>
    <row r="49" spans="2:19">
      <c r="B49" t="s">
        <v>136</v>
      </c>
      <c r="C49" t="str">
        <f t="shared" si="25"/>
        <v>CMPLC2</v>
      </c>
      <c r="D49" t="s">
        <v>55</v>
      </c>
      <c r="E49" t="s">
        <v>6</v>
      </c>
      <c r="F49">
        <v>4</v>
      </c>
      <c r="H49" t="str">
        <f t="shared" si="19"/>
        <v>py1cmplc2</v>
      </c>
      <c r="I49" t="str">
        <f t="shared" si="21"/>
        <v xml:space="preserve">   py1cmplc2=""</v>
      </c>
      <c r="J49" t="str">
        <f t="shared" si="20"/>
        <v>cmplc2=$(py1cmplc2),</v>
      </c>
      <c r="K49" t="str">
        <f t="shared" si="22"/>
        <v>y1cmplc2</v>
      </c>
      <c r="L49" t="str">
        <f t="shared" si="21"/>
        <v xml:space="preserve">   y1cmplc2=""</v>
      </c>
      <c r="M49" t="str">
        <f t="shared" si="23"/>
        <v>y2cmplc2</v>
      </c>
      <c r="N49" t="str">
        <f t="shared" ref="N49" si="50">CONCATENATE("   ",M49,MID($I$2,2,3))</f>
        <v xml:space="preserve">   y2cmplc2=""</v>
      </c>
      <c r="O49" t="str">
        <f t="shared" si="2"/>
        <v>cmplc2=$(y2cmplc2),</v>
      </c>
      <c r="P49" t="str">
        <f t="shared" si="3"/>
        <v>cycmplc2</v>
      </c>
      <c r="Q49" t="str">
        <f t="shared" si="4"/>
        <v xml:space="preserve">   cycmplc2=""</v>
      </c>
      <c r="R49" t="str">
        <f t="shared" si="5"/>
        <v xml:space="preserve">          cmplc2=$(cycmplc2),</v>
      </c>
      <c r="S49" t="str">
        <f t="shared" si="6"/>
        <v xml:space="preserve">          gactrept.cmplc2 as cycmplc2,</v>
      </c>
    </row>
    <row r="50" spans="2:19">
      <c r="B50" t="s">
        <v>137</v>
      </c>
      <c r="C50" t="str">
        <f t="shared" si="25"/>
        <v>CMPLTD</v>
      </c>
      <c r="D50" t="s">
        <v>55</v>
      </c>
      <c r="E50" t="s">
        <v>6</v>
      </c>
      <c r="F50">
        <v>4</v>
      </c>
      <c r="H50" t="str">
        <f t="shared" si="19"/>
        <v>py1cmpltd</v>
      </c>
      <c r="I50" t="str">
        <f t="shared" si="21"/>
        <v xml:space="preserve">   py1cmpltd=""</v>
      </c>
      <c r="J50" t="str">
        <f t="shared" si="20"/>
        <v>cmpltd=$(py1cmpltd),</v>
      </c>
      <c r="K50" t="str">
        <f t="shared" si="22"/>
        <v>y1cmpltd</v>
      </c>
      <c r="L50" t="str">
        <f t="shared" si="21"/>
        <v xml:space="preserve">   y1cmpltd=""</v>
      </c>
      <c r="M50" t="str">
        <f t="shared" si="23"/>
        <v>y2cmpltd</v>
      </c>
      <c r="N50" t="str">
        <f t="shared" ref="N50" si="51">CONCATENATE("   ",M50,MID($I$2,2,3))</f>
        <v xml:space="preserve">   y2cmpltd=""</v>
      </c>
      <c r="O50" t="str">
        <f t="shared" si="2"/>
        <v>cmpltd=$(y2cmpltd),</v>
      </c>
      <c r="P50" t="str">
        <f t="shared" si="3"/>
        <v>cycmpltd</v>
      </c>
      <c r="Q50" t="str">
        <f t="shared" si="4"/>
        <v xml:space="preserve">   cycmpltd=""</v>
      </c>
      <c r="R50" t="str">
        <f t="shared" si="5"/>
        <v xml:space="preserve">          cmpltd=$(cycmpltd),</v>
      </c>
      <c r="S50" t="str">
        <f t="shared" si="6"/>
        <v xml:space="preserve">          gactrept.cmpltd as cycmpltd,</v>
      </c>
    </row>
    <row r="51" spans="2:19">
      <c r="B51" t="s">
        <v>138</v>
      </c>
      <c r="C51" t="str">
        <f t="shared" si="25"/>
        <v>CMPL10</v>
      </c>
      <c r="D51" t="s">
        <v>55</v>
      </c>
      <c r="E51" t="s">
        <v>6</v>
      </c>
      <c r="F51">
        <v>4</v>
      </c>
      <c r="H51" t="str">
        <f t="shared" si="19"/>
        <v>py1cmpl10</v>
      </c>
      <c r="I51" t="str">
        <f t="shared" si="21"/>
        <v xml:space="preserve">   py1cmpl10=""</v>
      </c>
      <c r="J51" t="str">
        <f t="shared" si="20"/>
        <v>cmpl10=$(py1cmpl10),</v>
      </c>
      <c r="K51" t="str">
        <f t="shared" si="22"/>
        <v>y1cmpl10</v>
      </c>
      <c r="L51" t="str">
        <f t="shared" si="21"/>
        <v xml:space="preserve">   y1cmpl10=""</v>
      </c>
      <c r="M51" t="str">
        <f t="shared" si="23"/>
        <v>y2cmpl10</v>
      </c>
      <c r="N51" t="str">
        <f t="shared" ref="N51" si="52">CONCATENATE("   ",M51,MID($I$2,2,3))</f>
        <v xml:space="preserve">   y2cmpl10=""</v>
      </c>
      <c r="O51" t="str">
        <f t="shared" si="2"/>
        <v>cmpl10=$(y2cmpl10),</v>
      </c>
      <c r="P51" t="str">
        <f t="shared" si="3"/>
        <v>cycmpl10</v>
      </c>
      <c r="Q51" t="str">
        <f t="shared" si="4"/>
        <v xml:space="preserve">   cycmpl10=""</v>
      </c>
      <c r="R51" t="str">
        <f t="shared" si="5"/>
        <v xml:space="preserve">          cmpl10=$(cycmpl10),</v>
      </c>
      <c r="S51" t="str">
        <f t="shared" si="6"/>
        <v xml:space="preserve">          gactrept.cmpl10 as cycmpl10,</v>
      </c>
    </row>
    <row r="52" spans="2:19">
      <c r="B52" t="s">
        <v>139</v>
      </c>
      <c r="C52" t="str">
        <f t="shared" si="25"/>
        <v>CMPL11</v>
      </c>
      <c r="D52" t="s">
        <v>55</v>
      </c>
      <c r="E52" t="s">
        <v>6</v>
      </c>
      <c r="F52">
        <v>4</v>
      </c>
      <c r="H52" t="str">
        <f t="shared" si="19"/>
        <v>py1cmpl11</v>
      </c>
      <c r="I52" t="str">
        <f t="shared" si="21"/>
        <v xml:space="preserve">   py1cmpl11=""</v>
      </c>
      <c r="J52" t="str">
        <f t="shared" si="20"/>
        <v>cmpl11=$(py1cmpl11),</v>
      </c>
      <c r="K52" t="str">
        <f t="shared" si="22"/>
        <v>y1cmpl11</v>
      </c>
      <c r="L52" t="str">
        <f t="shared" si="21"/>
        <v xml:space="preserve">   y1cmpl11=""</v>
      </c>
      <c r="M52" t="str">
        <f t="shared" si="23"/>
        <v>y2cmpl11</v>
      </c>
      <c r="N52" t="str">
        <f t="shared" ref="N52" si="53">CONCATENATE("   ",M52,MID($I$2,2,3))</f>
        <v xml:space="preserve">   y2cmpl11=""</v>
      </c>
      <c r="O52" t="str">
        <f t="shared" si="2"/>
        <v>cmpl11=$(y2cmpl11),</v>
      </c>
      <c r="P52" t="str">
        <f t="shared" si="3"/>
        <v>cycmpl11</v>
      </c>
      <c r="Q52" t="str">
        <f t="shared" si="4"/>
        <v xml:space="preserve">   cycmpl11=""</v>
      </c>
      <c r="R52" t="str">
        <f t="shared" si="5"/>
        <v xml:space="preserve">          cmpl11=$(cycmpl11),</v>
      </c>
      <c r="S52" t="str">
        <f t="shared" si="6"/>
        <v xml:space="preserve">          gactrept.cmpl11 as cycmpl11,</v>
      </c>
    </row>
    <row r="53" spans="2:19">
      <c r="B53" t="s">
        <v>140</v>
      </c>
      <c r="C53" t="str">
        <f t="shared" si="25"/>
        <v>CMPL20</v>
      </c>
      <c r="D53" t="s">
        <v>55</v>
      </c>
      <c r="E53" t="s">
        <v>6</v>
      </c>
      <c r="F53">
        <v>4</v>
      </c>
      <c r="H53" t="str">
        <f t="shared" si="19"/>
        <v>py1cmpl20</v>
      </c>
      <c r="I53" t="str">
        <f t="shared" si="21"/>
        <v xml:space="preserve">   py1cmpl20=""</v>
      </c>
      <c r="J53" t="str">
        <f t="shared" si="20"/>
        <v>cmpl20=$(py1cmpl20),</v>
      </c>
      <c r="K53" t="str">
        <f t="shared" si="22"/>
        <v>y1cmpl20</v>
      </c>
      <c r="L53" t="str">
        <f t="shared" si="21"/>
        <v xml:space="preserve">   y1cmpl20=""</v>
      </c>
      <c r="M53" t="str">
        <f t="shared" si="23"/>
        <v>y2cmpl20</v>
      </c>
      <c r="N53" t="str">
        <f t="shared" ref="N53" si="54">CONCATENATE("   ",M53,MID($I$2,2,3))</f>
        <v xml:space="preserve">   y2cmpl20=""</v>
      </c>
      <c r="O53" t="str">
        <f t="shared" si="2"/>
        <v>cmpl20=$(y2cmpl20),</v>
      </c>
      <c r="P53" t="str">
        <f t="shared" si="3"/>
        <v>cycmpl20</v>
      </c>
      <c r="Q53" t="str">
        <f t="shared" si="4"/>
        <v xml:space="preserve">   cycmpl20=""</v>
      </c>
      <c r="R53" t="str">
        <f t="shared" si="5"/>
        <v xml:space="preserve">          cmpl20=$(cycmpl20),</v>
      </c>
      <c r="S53" t="str">
        <f t="shared" si="6"/>
        <v xml:space="preserve">          gactrept.cmpl20 as cycmpl20,</v>
      </c>
    </row>
    <row r="54" spans="2:19">
      <c r="B54" t="s">
        <v>141</v>
      </c>
      <c r="C54" t="str">
        <f t="shared" si="25"/>
        <v>CMPL21</v>
      </c>
      <c r="D54" t="s">
        <v>55</v>
      </c>
      <c r="E54" t="s">
        <v>6</v>
      </c>
      <c r="F54">
        <v>4</v>
      </c>
      <c r="H54" t="str">
        <f t="shared" si="19"/>
        <v>py1cmpl21</v>
      </c>
      <c r="I54" t="str">
        <f t="shared" si="21"/>
        <v xml:space="preserve">   py1cmpl21=""</v>
      </c>
      <c r="J54" t="str">
        <f t="shared" si="20"/>
        <v>cmpl21=$(py1cmpl21),</v>
      </c>
      <c r="K54" t="str">
        <f t="shared" si="22"/>
        <v>y1cmpl21</v>
      </c>
      <c r="L54" t="str">
        <f t="shared" si="21"/>
        <v xml:space="preserve">   y1cmpl21=""</v>
      </c>
      <c r="M54" t="str">
        <f t="shared" si="23"/>
        <v>y2cmpl21</v>
      </c>
      <c r="N54" t="str">
        <f t="shared" ref="N54" si="55">CONCATENATE("   ",M54,MID($I$2,2,3))</f>
        <v xml:space="preserve">   y2cmpl21=""</v>
      </c>
      <c r="O54" t="str">
        <f t="shared" si="2"/>
        <v>cmpl21=$(y2cmpl21),</v>
      </c>
      <c r="P54" t="str">
        <f t="shared" si="3"/>
        <v>cycmpl21</v>
      </c>
      <c r="Q54" t="str">
        <f t="shared" si="4"/>
        <v xml:space="preserve">   cycmpl21=""</v>
      </c>
      <c r="R54" t="str">
        <f t="shared" si="5"/>
        <v xml:space="preserve">          cmpl21=$(cycmpl21),</v>
      </c>
      <c r="S54" t="str">
        <f t="shared" si="6"/>
        <v xml:space="preserve">          gactrept.cmpl21 as cycmpl21,</v>
      </c>
    </row>
    <row r="55" spans="2:19">
      <c r="B55" t="s">
        <v>142</v>
      </c>
      <c r="C55" t="str">
        <f t="shared" si="25"/>
        <v>CMPL30</v>
      </c>
      <c r="D55" t="s">
        <v>55</v>
      </c>
      <c r="E55" t="s">
        <v>6</v>
      </c>
      <c r="F55">
        <v>4</v>
      </c>
      <c r="H55" t="str">
        <f t="shared" si="19"/>
        <v>py1cmpl30</v>
      </c>
      <c r="I55" t="str">
        <f t="shared" si="21"/>
        <v xml:space="preserve">   py1cmpl30=""</v>
      </c>
      <c r="J55" t="str">
        <f t="shared" si="20"/>
        <v>cmpl30=$(py1cmpl30),</v>
      </c>
      <c r="K55" t="str">
        <f t="shared" si="22"/>
        <v>y1cmpl30</v>
      </c>
      <c r="L55" t="str">
        <f t="shared" si="21"/>
        <v xml:space="preserve">   y1cmpl30=""</v>
      </c>
      <c r="M55" t="str">
        <f t="shared" si="23"/>
        <v>y2cmpl30</v>
      </c>
      <c r="N55" t="str">
        <f t="shared" ref="N55" si="56">CONCATENATE("   ",M55,MID($I$2,2,3))</f>
        <v xml:space="preserve">   y2cmpl30=""</v>
      </c>
      <c r="O55" t="str">
        <f t="shared" si="2"/>
        <v>cmpl30=$(y2cmpl30),</v>
      </c>
      <c r="P55" t="str">
        <f t="shared" si="3"/>
        <v>cycmpl30</v>
      </c>
      <c r="Q55" t="str">
        <f t="shared" si="4"/>
        <v xml:space="preserve">   cycmpl30=""</v>
      </c>
      <c r="R55" t="str">
        <f t="shared" si="5"/>
        <v xml:space="preserve">          cmpl30=$(cycmpl30),</v>
      </c>
      <c r="S55" t="str">
        <f t="shared" si="6"/>
        <v xml:space="preserve">          gactrept.cmpl30 as cycmpl30,</v>
      </c>
    </row>
    <row r="56" spans="2:19">
      <c r="B56" t="s">
        <v>143</v>
      </c>
      <c r="C56" t="str">
        <f t="shared" si="25"/>
        <v>CMPL31</v>
      </c>
      <c r="D56" t="s">
        <v>55</v>
      </c>
      <c r="E56" t="s">
        <v>6</v>
      </c>
      <c r="F56">
        <v>4</v>
      </c>
      <c r="H56" t="str">
        <f t="shared" si="19"/>
        <v>py1cmpl31</v>
      </c>
      <c r="I56" t="str">
        <f t="shared" si="21"/>
        <v xml:space="preserve">   py1cmpl31=""</v>
      </c>
      <c r="J56" t="str">
        <f t="shared" si="20"/>
        <v>cmpl31=$(py1cmpl31),</v>
      </c>
      <c r="K56" t="str">
        <f t="shared" si="22"/>
        <v>y1cmpl31</v>
      </c>
      <c r="L56" t="str">
        <f t="shared" si="21"/>
        <v xml:space="preserve">   y1cmpl31=""</v>
      </c>
      <c r="M56" t="str">
        <f t="shared" si="23"/>
        <v>y2cmpl31</v>
      </c>
      <c r="N56" t="str">
        <f t="shared" ref="N56" si="57">CONCATENATE("   ",M56,MID($I$2,2,3))</f>
        <v xml:space="preserve">   y2cmpl31=""</v>
      </c>
      <c r="O56" t="str">
        <f t="shared" si="2"/>
        <v>cmpl31=$(y2cmpl31),</v>
      </c>
      <c r="P56" t="str">
        <f t="shared" si="3"/>
        <v>cycmpl31</v>
      </c>
      <c r="Q56" t="str">
        <f t="shared" si="4"/>
        <v xml:space="preserve">   cycmpl31=""</v>
      </c>
      <c r="R56" t="str">
        <f t="shared" si="5"/>
        <v xml:space="preserve">          cmpl31=$(cycmpl31),</v>
      </c>
      <c r="S56" t="str">
        <f t="shared" si="6"/>
        <v xml:space="preserve">          gactrept.cmpl31 as cycmpl31,</v>
      </c>
    </row>
    <row r="57" spans="2:19">
      <c r="B57" t="s">
        <v>144</v>
      </c>
      <c r="C57" t="str">
        <f t="shared" si="25"/>
        <v>CMPL40</v>
      </c>
      <c r="D57" t="s">
        <v>55</v>
      </c>
      <c r="E57" t="s">
        <v>6</v>
      </c>
      <c r="F57">
        <v>4</v>
      </c>
      <c r="H57" t="str">
        <f t="shared" si="19"/>
        <v>py1cmpl40</v>
      </c>
      <c r="I57" t="str">
        <f t="shared" si="21"/>
        <v xml:space="preserve">   py1cmpl40=""</v>
      </c>
      <c r="J57" t="str">
        <f t="shared" si="20"/>
        <v>cmpl40=$(py1cmpl40),</v>
      </c>
      <c r="K57" t="str">
        <f t="shared" si="22"/>
        <v>y1cmpl40</v>
      </c>
      <c r="L57" t="str">
        <f t="shared" si="21"/>
        <v xml:space="preserve">   y1cmpl40=""</v>
      </c>
      <c r="M57" t="str">
        <f t="shared" si="23"/>
        <v>y2cmpl40</v>
      </c>
      <c r="N57" t="str">
        <f t="shared" ref="N57" si="58">CONCATENATE("   ",M57,MID($I$2,2,3))</f>
        <v xml:space="preserve">   y2cmpl40=""</v>
      </c>
      <c r="O57" t="str">
        <f t="shared" si="2"/>
        <v>cmpl40=$(y2cmpl40),</v>
      </c>
      <c r="P57" t="str">
        <f t="shared" si="3"/>
        <v>cycmpl40</v>
      </c>
      <c r="Q57" t="str">
        <f t="shared" si="4"/>
        <v xml:space="preserve">   cycmpl40=""</v>
      </c>
      <c r="R57" t="str">
        <f t="shared" si="5"/>
        <v xml:space="preserve">          cmpl40=$(cycmpl40),</v>
      </c>
      <c r="S57" t="str">
        <f t="shared" si="6"/>
        <v xml:space="preserve">          gactrept.cmpl40 as cycmpl40,</v>
      </c>
    </row>
    <row r="58" spans="2:19">
      <c r="B58" t="s">
        <v>145</v>
      </c>
      <c r="C58" t="str">
        <f t="shared" si="25"/>
        <v>CMPL41</v>
      </c>
      <c r="D58" t="s">
        <v>55</v>
      </c>
      <c r="E58" t="s">
        <v>6</v>
      </c>
      <c r="F58">
        <v>4</v>
      </c>
      <c r="H58" t="str">
        <f t="shared" si="19"/>
        <v>py1cmpl41</v>
      </c>
      <c r="I58" t="str">
        <f t="shared" si="21"/>
        <v xml:space="preserve">   py1cmpl41=""</v>
      </c>
      <c r="J58" t="str">
        <f t="shared" si="20"/>
        <v>cmpl41=$(py1cmpl41),</v>
      </c>
      <c r="K58" t="str">
        <f t="shared" si="22"/>
        <v>y1cmpl41</v>
      </c>
      <c r="L58" t="str">
        <f t="shared" si="21"/>
        <v xml:space="preserve">   y1cmpl41=""</v>
      </c>
      <c r="M58" t="str">
        <f t="shared" si="23"/>
        <v>y2cmpl41</v>
      </c>
      <c r="N58" t="str">
        <f t="shared" ref="N58" si="59">CONCATENATE("   ",M58,MID($I$2,2,3))</f>
        <v xml:space="preserve">   y2cmpl41=""</v>
      </c>
      <c r="O58" t="str">
        <f t="shared" si="2"/>
        <v>cmpl41=$(y2cmpl41),</v>
      </c>
      <c r="P58" t="str">
        <f t="shared" si="3"/>
        <v>cycmpl41</v>
      </c>
      <c r="Q58" t="str">
        <f t="shared" si="4"/>
        <v xml:space="preserve">   cycmpl41=""</v>
      </c>
      <c r="R58" t="str">
        <f t="shared" si="5"/>
        <v xml:space="preserve">          cmpl41=$(cycmpl41),</v>
      </c>
      <c r="S58" t="str">
        <f t="shared" si="6"/>
        <v xml:space="preserve">          gactrept.cmpl41 as cycmpl41,</v>
      </c>
    </row>
    <row r="59" spans="2:19">
      <c r="B59" t="s">
        <v>146</v>
      </c>
      <c r="C59" t="str">
        <f t="shared" si="25"/>
        <v>CMPL50</v>
      </c>
      <c r="D59" t="s">
        <v>55</v>
      </c>
      <c r="E59" t="s">
        <v>6</v>
      </c>
      <c r="F59">
        <v>4</v>
      </c>
      <c r="H59" t="str">
        <f t="shared" si="19"/>
        <v>py1cmpl50</v>
      </c>
      <c r="I59" t="str">
        <f t="shared" si="21"/>
        <v xml:space="preserve">   py1cmpl50=""</v>
      </c>
      <c r="J59" t="str">
        <f t="shared" si="20"/>
        <v>cmpl50=$(py1cmpl50),</v>
      </c>
      <c r="K59" t="str">
        <f t="shared" si="22"/>
        <v>y1cmpl50</v>
      </c>
      <c r="L59" t="str">
        <f t="shared" si="21"/>
        <v xml:space="preserve">   y1cmpl50=""</v>
      </c>
      <c r="M59" t="str">
        <f t="shared" si="23"/>
        <v>y2cmpl50</v>
      </c>
      <c r="N59" t="str">
        <f t="shared" ref="N59" si="60">CONCATENATE("   ",M59,MID($I$2,2,3))</f>
        <v xml:space="preserve">   y2cmpl50=""</v>
      </c>
      <c r="O59" t="str">
        <f t="shared" si="2"/>
        <v>cmpl50=$(y2cmpl50),</v>
      </c>
      <c r="P59" t="str">
        <f t="shared" si="3"/>
        <v>cycmpl50</v>
      </c>
      <c r="Q59" t="str">
        <f t="shared" si="4"/>
        <v xml:space="preserve">   cycmpl50=""</v>
      </c>
      <c r="R59" t="str">
        <f t="shared" si="5"/>
        <v xml:space="preserve">          cmpl50=$(cycmpl50),</v>
      </c>
      <c r="S59" t="str">
        <f t="shared" si="6"/>
        <v xml:space="preserve">          gactrept.cmpl50 as cycmpl50,</v>
      </c>
    </row>
    <row r="60" spans="2:19">
      <c r="B60" t="s">
        <v>147</v>
      </c>
      <c r="C60" t="str">
        <f t="shared" si="25"/>
        <v>CMPL51</v>
      </c>
      <c r="D60" t="s">
        <v>55</v>
      </c>
      <c r="E60" t="s">
        <v>6</v>
      </c>
      <c r="F60">
        <v>4</v>
      </c>
      <c r="H60" t="str">
        <f t="shared" si="19"/>
        <v>py1cmpl51</v>
      </c>
      <c r="I60" t="str">
        <f t="shared" si="21"/>
        <v xml:space="preserve">   py1cmpl51=""</v>
      </c>
      <c r="J60" t="str">
        <f t="shared" si="20"/>
        <v>cmpl51=$(py1cmpl51),</v>
      </c>
      <c r="K60" t="str">
        <f t="shared" si="22"/>
        <v>y1cmpl51</v>
      </c>
      <c r="L60" t="str">
        <f t="shared" si="21"/>
        <v xml:space="preserve">   y1cmpl51=""</v>
      </c>
      <c r="M60" t="str">
        <f t="shared" si="23"/>
        <v>y2cmpl51</v>
      </c>
      <c r="N60" t="str">
        <f t="shared" ref="N60" si="61">CONCATENATE("   ",M60,MID($I$2,2,3))</f>
        <v xml:space="preserve">   y2cmpl51=""</v>
      </c>
      <c r="O60" t="str">
        <f t="shared" si="2"/>
        <v>cmpl51=$(y2cmpl51),</v>
      </c>
      <c r="P60" t="str">
        <f t="shared" si="3"/>
        <v>cycmpl51</v>
      </c>
      <c r="Q60" t="str">
        <f t="shared" si="4"/>
        <v xml:space="preserve">   cycmpl51=""</v>
      </c>
      <c r="R60" t="str">
        <f t="shared" si="5"/>
        <v xml:space="preserve">          cmpl51=$(cycmpl51),</v>
      </c>
      <c r="S60" t="str">
        <f t="shared" si="6"/>
        <v xml:space="preserve">          gactrept.cmpl51 as cycmpl51,</v>
      </c>
    </row>
    <row r="61" spans="2:19">
      <c r="B61" t="s">
        <v>148</v>
      </c>
      <c r="C61" t="str">
        <f t="shared" si="25"/>
        <v>CMPL60</v>
      </c>
      <c r="D61" t="s">
        <v>55</v>
      </c>
      <c r="E61" t="s">
        <v>6</v>
      </c>
      <c r="F61">
        <v>4</v>
      </c>
      <c r="H61" t="str">
        <f t="shared" si="19"/>
        <v>py1cmpl60</v>
      </c>
      <c r="I61" t="str">
        <f t="shared" si="21"/>
        <v xml:space="preserve">   py1cmpl60=""</v>
      </c>
      <c r="J61" t="str">
        <f t="shared" si="20"/>
        <v>cmpl60=$(py1cmpl60),</v>
      </c>
      <c r="K61" t="str">
        <f t="shared" si="22"/>
        <v>y1cmpl60</v>
      </c>
      <c r="L61" t="str">
        <f t="shared" si="21"/>
        <v xml:space="preserve">   y1cmpl60=""</v>
      </c>
      <c r="M61" t="str">
        <f t="shared" si="23"/>
        <v>y2cmpl60</v>
      </c>
      <c r="N61" t="str">
        <f t="shared" ref="N61" si="62">CONCATENATE("   ",M61,MID($I$2,2,3))</f>
        <v xml:space="preserve">   y2cmpl60=""</v>
      </c>
      <c r="O61" t="str">
        <f t="shared" si="2"/>
        <v>cmpl60=$(y2cmpl60),</v>
      </c>
      <c r="P61" t="str">
        <f t="shared" si="3"/>
        <v>cycmpl60</v>
      </c>
      <c r="Q61" t="str">
        <f t="shared" si="4"/>
        <v xml:space="preserve">   cycmpl60=""</v>
      </c>
      <c r="R61" t="str">
        <f t="shared" si="5"/>
        <v xml:space="preserve">          cmpl60=$(cycmpl60),</v>
      </c>
      <c r="S61" t="str">
        <f t="shared" si="6"/>
        <v xml:space="preserve">          gactrept.cmpl60 as cycmpl60,</v>
      </c>
    </row>
    <row r="62" spans="2:19">
      <c r="B62" t="s">
        <v>150</v>
      </c>
      <c r="C62" t="str">
        <f t="shared" si="25"/>
        <v>CMPL70</v>
      </c>
      <c r="D62" t="s">
        <v>55</v>
      </c>
      <c r="E62" t="s">
        <v>6</v>
      </c>
      <c r="F62">
        <v>4</v>
      </c>
      <c r="H62" t="str">
        <f t="shared" si="19"/>
        <v>py1cmpl70</v>
      </c>
      <c r="I62" t="str">
        <f t="shared" si="21"/>
        <v xml:space="preserve">   py1cmpl70=""</v>
      </c>
      <c r="J62" t="str">
        <f t="shared" si="20"/>
        <v>cmpl70=$(py1cmpl70),</v>
      </c>
      <c r="K62" t="str">
        <f t="shared" si="22"/>
        <v>y1cmpl70</v>
      </c>
      <c r="L62" t="str">
        <f t="shared" si="21"/>
        <v xml:space="preserve">   y1cmpl70=""</v>
      </c>
      <c r="M62" t="str">
        <f t="shared" si="23"/>
        <v>y2cmpl70</v>
      </c>
      <c r="N62" t="str">
        <f t="shared" ref="N62" si="63">CONCATENATE("   ",M62,MID($I$2,2,3))</f>
        <v xml:space="preserve">   y2cmpl70=""</v>
      </c>
      <c r="O62" t="str">
        <f t="shared" si="2"/>
        <v>cmpl70=$(y2cmpl70),</v>
      </c>
      <c r="P62" t="str">
        <f t="shared" si="3"/>
        <v>cycmpl70</v>
      </c>
      <c r="Q62" t="str">
        <f t="shared" si="4"/>
        <v xml:space="preserve">   cycmpl70=""</v>
      </c>
      <c r="R62" t="str">
        <f t="shared" si="5"/>
        <v xml:space="preserve">          cmpl70=$(cycmpl70),</v>
      </c>
      <c r="S62" t="str">
        <f t="shared" si="6"/>
        <v xml:space="preserve">          gactrept.cmpl70 as cycmpl70,</v>
      </c>
    </row>
    <row r="63" spans="2:19" s="11" customFormat="1">
      <c r="B63" s="11" t="s">
        <v>325</v>
      </c>
      <c r="C63" t="str">
        <f t="shared" si="25"/>
        <v/>
      </c>
      <c r="D63" s="11" t="s">
        <v>25</v>
      </c>
      <c r="E63" s="11" t="s">
        <v>8</v>
      </c>
      <c r="F63" s="11">
        <v>3</v>
      </c>
      <c r="H63" s="11" t="str">
        <f t="shared" si="19"/>
        <v>py1cmplc1chg</v>
      </c>
      <c r="I63" s="11" t="str">
        <f t="shared" si="21"/>
        <v xml:space="preserve">   py1cmplc1chg=""</v>
      </c>
      <c r="J63" s="11" t="str">
        <f t="shared" si="20"/>
        <v>cmplc1chg=$(py1cmplc1chg),</v>
      </c>
      <c r="K63" s="11" t="str">
        <f t="shared" si="22"/>
        <v>y1cmplc1chg</v>
      </c>
      <c r="L63" s="11" t="str">
        <f t="shared" si="21"/>
        <v xml:space="preserve">   y1cmplc1chg=""</v>
      </c>
      <c r="M63" s="11" t="str">
        <f t="shared" si="23"/>
        <v>y2cmplc1chg</v>
      </c>
      <c r="N63" s="11" t="str">
        <f t="shared" ref="N63" si="64">CONCATENATE("   ",M63,MID($I$2,2,3))</f>
        <v xml:space="preserve">   y2cmplc1chg=""</v>
      </c>
      <c r="P63" s="11" t="str">
        <f t="shared" si="3"/>
        <v/>
      </c>
      <c r="Q63" s="11" t="str">
        <f t="shared" si="4"/>
        <v/>
      </c>
      <c r="R63" t="str">
        <f t="shared" si="5"/>
        <v/>
      </c>
      <c r="S63" s="11" t="str">
        <f t="shared" si="6"/>
        <v/>
      </c>
    </row>
    <row r="64" spans="2:19" s="11" customFormat="1">
      <c r="B64" s="11" t="s">
        <v>326</v>
      </c>
      <c r="C64" t="str">
        <f t="shared" si="25"/>
        <v/>
      </c>
      <c r="D64" s="11" t="s">
        <v>25</v>
      </c>
      <c r="E64" s="11" t="s">
        <v>8</v>
      </c>
      <c r="F64" s="11">
        <v>3</v>
      </c>
      <c r="H64" s="11" t="str">
        <f t="shared" si="19"/>
        <v>py1cmplc2chg</v>
      </c>
      <c r="I64" s="11" t="str">
        <f t="shared" si="21"/>
        <v xml:space="preserve">   py1cmplc2chg=""</v>
      </c>
      <c r="J64" s="11" t="str">
        <f t="shared" si="20"/>
        <v>cmplc2chg=$(py1cmplc2chg),</v>
      </c>
      <c r="K64" s="11" t="str">
        <f t="shared" si="22"/>
        <v>y1cmplc2chg</v>
      </c>
      <c r="L64" s="11" t="str">
        <f t="shared" si="21"/>
        <v xml:space="preserve">   y1cmplc2chg=""</v>
      </c>
      <c r="M64" s="11" t="str">
        <f t="shared" si="23"/>
        <v>y2cmplc2chg</v>
      </c>
      <c r="N64" s="11" t="str">
        <f t="shared" ref="N64" si="65">CONCATENATE("   ",M64,MID($I$2,2,3))</f>
        <v xml:space="preserve">   y2cmplc2chg=""</v>
      </c>
      <c r="P64" s="11" t="str">
        <f t="shared" si="3"/>
        <v/>
      </c>
      <c r="Q64" s="11" t="str">
        <f t="shared" si="4"/>
        <v/>
      </c>
      <c r="R64" t="str">
        <f t="shared" si="5"/>
        <v/>
      </c>
      <c r="S64" s="11" t="str">
        <f t="shared" si="6"/>
        <v/>
      </c>
    </row>
    <row r="65" spans="2:19" s="11" customFormat="1">
      <c r="B65" s="11" t="s">
        <v>327</v>
      </c>
      <c r="C65" t="str">
        <f t="shared" si="25"/>
        <v/>
      </c>
      <c r="D65" s="11" t="s">
        <v>25</v>
      </c>
      <c r="E65" s="11" t="s">
        <v>8</v>
      </c>
      <c r="F65" s="11">
        <v>3</v>
      </c>
      <c r="H65" s="11" t="str">
        <f t="shared" si="19"/>
        <v>py1cmpltdchg</v>
      </c>
      <c r="I65" s="11" t="str">
        <f t="shared" si="21"/>
        <v xml:space="preserve">   py1cmpltdchg=""</v>
      </c>
      <c r="J65" s="11" t="str">
        <f t="shared" si="20"/>
        <v>cmpltdchg=$(py1cmpltdchg),</v>
      </c>
      <c r="K65" s="11" t="str">
        <f t="shared" si="22"/>
        <v>y1cmpltdchg</v>
      </c>
      <c r="L65" s="11" t="str">
        <f t="shared" si="21"/>
        <v xml:space="preserve">   y1cmpltdchg=""</v>
      </c>
      <c r="M65" s="11" t="str">
        <f t="shared" si="23"/>
        <v>y2cmpltdchg</v>
      </c>
      <c r="N65" s="11" t="str">
        <f t="shared" ref="N65" si="66">CONCATENATE("   ",M65,MID($I$2,2,3))</f>
        <v xml:space="preserve">   y2cmpltdchg=""</v>
      </c>
      <c r="P65" s="11" t="str">
        <f t="shared" si="3"/>
        <v/>
      </c>
      <c r="Q65" s="11" t="str">
        <f t="shared" si="4"/>
        <v/>
      </c>
      <c r="R65" t="str">
        <f t="shared" si="5"/>
        <v/>
      </c>
      <c r="S65" s="11" t="str">
        <f t="shared" si="6"/>
        <v/>
      </c>
    </row>
    <row r="66" spans="2:19" s="11" customFormat="1">
      <c r="B66" s="11" t="s">
        <v>328</v>
      </c>
      <c r="C66" t="str">
        <f t="shared" si="25"/>
        <v/>
      </c>
      <c r="D66" s="11" t="s">
        <v>25</v>
      </c>
      <c r="E66" s="11" t="s">
        <v>8</v>
      </c>
      <c r="F66" s="11">
        <v>3</v>
      </c>
      <c r="H66" s="11" t="str">
        <f t="shared" si="19"/>
        <v>py1cmpl10chg</v>
      </c>
      <c r="I66" s="11" t="str">
        <f t="shared" si="21"/>
        <v xml:space="preserve">   py1cmpl10chg=""</v>
      </c>
      <c r="J66" s="11" t="str">
        <f t="shared" si="20"/>
        <v>cmpl10chg=$(py1cmpl10chg),</v>
      </c>
      <c r="K66" s="11" t="str">
        <f t="shared" si="22"/>
        <v>y1cmpl10chg</v>
      </c>
      <c r="L66" s="11" t="str">
        <f t="shared" si="21"/>
        <v xml:space="preserve">   y1cmpl10chg=""</v>
      </c>
      <c r="M66" s="11" t="str">
        <f t="shared" si="23"/>
        <v>y2cmpl10chg</v>
      </c>
      <c r="N66" s="11" t="str">
        <f t="shared" ref="N66" si="67">CONCATENATE("   ",M66,MID($I$2,2,3))</f>
        <v xml:space="preserve">   y2cmpl10chg=""</v>
      </c>
      <c r="P66" s="11" t="str">
        <f t="shared" si="3"/>
        <v/>
      </c>
      <c r="Q66" s="11" t="str">
        <f t="shared" si="4"/>
        <v/>
      </c>
      <c r="R66" t="str">
        <f t="shared" si="5"/>
        <v/>
      </c>
      <c r="S66" s="11" t="str">
        <f t="shared" si="6"/>
        <v/>
      </c>
    </row>
    <row r="67" spans="2:19" s="11" customFormat="1">
      <c r="B67" s="11" t="s">
        <v>329</v>
      </c>
      <c r="C67" t="str">
        <f t="shared" si="25"/>
        <v/>
      </c>
      <c r="D67" s="11" t="s">
        <v>25</v>
      </c>
      <c r="E67" s="11" t="s">
        <v>8</v>
      </c>
      <c r="F67" s="11">
        <v>3</v>
      </c>
      <c r="H67" s="11" t="str">
        <f t="shared" si="19"/>
        <v>py1cmpl11chg</v>
      </c>
      <c r="I67" s="11" t="str">
        <f t="shared" si="21"/>
        <v xml:space="preserve">   py1cmpl11chg=""</v>
      </c>
      <c r="J67" s="11" t="str">
        <f t="shared" si="20"/>
        <v>cmpl11chg=$(py1cmpl11chg),</v>
      </c>
      <c r="K67" s="11" t="str">
        <f t="shared" si="22"/>
        <v>y1cmpl11chg</v>
      </c>
      <c r="L67" s="11" t="str">
        <f t="shared" si="21"/>
        <v xml:space="preserve">   y1cmpl11chg=""</v>
      </c>
      <c r="M67" s="11" t="str">
        <f t="shared" si="23"/>
        <v>y2cmpl11chg</v>
      </c>
      <c r="N67" s="11" t="str">
        <f t="shared" ref="N67" si="68">CONCATENATE("   ",M67,MID($I$2,2,3))</f>
        <v xml:space="preserve">   y2cmpl11chg=""</v>
      </c>
      <c r="P67" s="11" t="str">
        <f t="shared" si="3"/>
        <v/>
      </c>
      <c r="Q67" s="11" t="str">
        <f t="shared" si="4"/>
        <v/>
      </c>
      <c r="R67" t="str">
        <f t="shared" si="5"/>
        <v/>
      </c>
      <c r="S67" s="11" t="str">
        <f t="shared" si="6"/>
        <v/>
      </c>
    </row>
    <row r="68" spans="2:19" s="11" customFormat="1">
      <c r="B68" s="11" t="s">
        <v>330</v>
      </c>
      <c r="C68" t="str">
        <f t="shared" si="25"/>
        <v/>
      </c>
      <c r="D68" s="11" t="s">
        <v>25</v>
      </c>
      <c r="E68" s="11" t="s">
        <v>8</v>
      </c>
      <c r="F68" s="11">
        <v>3</v>
      </c>
      <c r="H68" s="11" t="str">
        <f t="shared" si="19"/>
        <v>py1cmpl20chg</v>
      </c>
      <c r="I68" s="11" t="str">
        <f t="shared" si="21"/>
        <v xml:space="preserve">   py1cmpl20chg=""</v>
      </c>
      <c r="J68" s="11" t="str">
        <f t="shared" si="20"/>
        <v>cmpl20chg=$(py1cmpl20chg),</v>
      </c>
      <c r="K68" s="11" t="str">
        <f t="shared" si="22"/>
        <v>y1cmpl20chg</v>
      </c>
      <c r="L68" s="11" t="str">
        <f t="shared" si="21"/>
        <v xml:space="preserve">   y1cmpl20chg=""</v>
      </c>
      <c r="M68" s="11" t="str">
        <f t="shared" si="23"/>
        <v>y2cmpl20chg</v>
      </c>
      <c r="N68" s="11" t="str">
        <f t="shared" ref="N68" si="69">CONCATENATE("   ",M68,MID($I$2,2,3))</f>
        <v xml:space="preserve">   y2cmpl20chg=""</v>
      </c>
      <c r="P68" s="11" t="str">
        <f t="shared" ref="P68:P131" si="70">IF($C68&lt;&gt;"",CONCATENATE("cy",$B68),"")</f>
        <v/>
      </c>
      <c r="Q68" s="11" t="str">
        <f t="shared" ref="Q68:Q131" si="71">IF(P68&lt;&gt;"",CONCATENATE("   ",P68,MID($I$2,2,3)),"")</f>
        <v/>
      </c>
      <c r="R68" t="str">
        <f t="shared" ref="R68:R131" si="72">IF($C68&lt;&gt;"",CONCATENATE("          ",$B68,"=$(",P68,"),"),"")</f>
        <v/>
      </c>
      <c r="S68" s="11" t="str">
        <f t="shared" ref="S68:S131" si="73">IF($C68&lt;&gt;"",CONCATENATE("          gactrept.",$B68," as ", P68, ","),"")</f>
        <v/>
      </c>
    </row>
    <row r="69" spans="2:19" s="11" customFormat="1">
      <c r="B69" s="11" t="s">
        <v>331</v>
      </c>
      <c r="C69" t="str">
        <f t="shared" si="25"/>
        <v/>
      </c>
      <c r="D69" s="11" t="s">
        <v>25</v>
      </c>
      <c r="E69" s="11" t="s">
        <v>8</v>
      </c>
      <c r="F69" s="11">
        <v>3</v>
      </c>
      <c r="H69" s="11" t="str">
        <f t="shared" si="19"/>
        <v>py1cmpl21chg</v>
      </c>
      <c r="I69" s="11" t="str">
        <f t="shared" si="21"/>
        <v xml:space="preserve">   py1cmpl21chg=""</v>
      </c>
      <c r="J69" s="11" t="str">
        <f t="shared" si="20"/>
        <v>cmpl21chg=$(py1cmpl21chg),</v>
      </c>
      <c r="K69" s="11" t="str">
        <f t="shared" si="22"/>
        <v>y1cmpl21chg</v>
      </c>
      <c r="L69" s="11" t="str">
        <f t="shared" si="21"/>
        <v xml:space="preserve">   y1cmpl21chg=""</v>
      </c>
      <c r="M69" s="11" t="str">
        <f t="shared" si="23"/>
        <v>y2cmpl21chg</v>
      </c>
      <c r="N69" s="11" t="str">
        <f t="shared" ref="N69" si="74">CONCATENATE("   ",M69,MID($I$2,2,3))</f>
        <v xml:space="preserve">   y2cmpl21chg=""</v>
      </c>
      <c r="P69" s="11" t="str">
        <f t="shared" si="70"/>
        <v/>
      </c>
      <c r="Q69" s="11" t="str">
        <f t="shared" si="71"/>
        <v/>
      </c>
      <c r="R69" t="str">
        <f t="shared" si="72"/>
        <v/>
      </c>
      <c r="S69" s="11" t="str">
        <f t="shared" si="73"/>
        <v/>
      </c>
    </row>
    <row r="70" spans="2:19" s="11" customFormat="1">
      <c r="B70" s="11" t="s">
        <v>332</v>
      </c>
      <c r="C70" t="str">
        <f t="shared" si="25"/>
        <v/>
      </c>
      <c r="D70" s="11" t="s">
        <v>25</v>
      </c>
      <c r="E70" s="11" t="s">
        <v>8</v>
      </c>
      <c r="F70" s="11">
        <v>3</v>
      </c>
      <c r="H70" s="11" t="str">
        <f t="shared" si="19"/>
        <v>py1cmpl30chg</v>
      </c>
      <c r="I70" s="11" t="str">
        <f t="shared" si="21"/>
        <v xml:space="preserve">   py1cmpl30chg=""</v>
      </c>
      <c r="J70" s="11" t="str">
        <f t="shared" si="20"/>
        <v>cmpl30chg=$(py1cmpl30chg),</v>
      </c>
      <c r="K70" s="11" t="str">
        <f t="shared" si="22"/>
        <v>y1cmpl30chg</v>
      </c>
      <c r="L70" s="11" t="str">
        <f t="shared" si="21"/>
        <v xml:space="preserve">   y1cmpl30chg=""</v>
      </c>
      <c r="M70" s="11" t="str">
        <f t="shared" si="23"/>
        <v>y2cmpl30chg</v>
      </c>
      <c r="N70" s="11" t="str">
        <f t="shared" ref="N70" si="75">CONCATENATE("   ",M70,MID($I$2,2,3))</f>
        <v xml:space="preserve">   y2cmpl30chg=""</v>
      </c>
      <c r="P70" s="11" t="str">
        <f t="shared" si="70"/>
        <v/>
      </c>
      <c r="Q70" s="11" t="str">
        <f t="shared" si="71"/>
        <v/>
      </c>
      <c r="R70" t="str">
        <f t="shared" si="72"/>
        <v/>
      </c>
      <c r="S70" s="11" t="str">
        <f t="shared" si="73"/>
        <v/>
      </c>
    </row>
    <row r="71" spans="2:19" s="11" customFormat="1">
      <c r="B71" s="11" t="s">
        <v>333</v>
      </c>
      <c r="C71" t="str">
        <f t="shared" si="25"/>
        <v/>
      </c>
      <c r="D71" s="11" t="s">
        <v>25</v>
      </c>
      <c r="E71" s="11" t="s">
        <v>8</v>
      </c>
      <c r="F71" s="11">
        <v>3</v>
      </c>
      <c r="H71" s="11" t="str">
        <f t="shared" si="19"/>
        <v>py1cmpl31chg</v>
      </c>
      <c r="I71" s="11" t="str">
        <f t="shared" si="21"/>
        <v xml:space="preserve">   py1cmpl31chg=""</v>
      </c>
      <c r="J71" s="11" t="str">
        <f t="shared" si="20"/>
        <v>cmpl31chg=$(py1cmpl31chg),</v>
      </c>
      <c r="K71" s="11" t="str">
        <f t="shared" si="22"/>
        <v>y1cmpl31chg</v>
      </c>
      <c r="L71" s="11" t="str">
        <f t="shared" si="21"/>
        <v xml:space="preserve">   y1cmpl31chg=""</v>
      </c>
      <c r="M71" s="11" t="str">
        <f t="shared" si="23"/>
        <v>y2cmpl31chg</v>
      </c>
      <c r="N71" s="11" t="str">
        <f t="shared" ref="N71" si="76">CONCATENATE("   ",M71,MID($I$2,2,3))</f>
        <v xml:space="preserve">   y2cmpl31chg=""</v>
      </c>
      <c r="P71" s="11" t="str">
        <f t="shared" si="70"/>
        <v/>
      </c>
      <c r="Q71" s="11" t="str">
        <f t="shared" si="71"/>
        <v/>
      </c>
      <c r="R71" t="str">
        <f t="shared" si="72"/>
        <v/>
      </c>
      <c r="S71" s="11" t="str">
        <f t="shared" si="73"/>
        <v/>
      </c>
    </row>
    <row r="72" spans="2:19" s="11" customFormat="1">
      <c r="B72" s="11" t="s">
        <v>334</v>
      </c>
      <c r="C72" t="str">
        <f t="shared" si="25"/>
        <v/>
      </c>
      <c r="D72" s="11" t="s">
        <v>25</v>
      </c>
      <c r="E72" s="11" t="s">
        <v>8</v>
      </c>
      <c r="F72" s="11">
        <v>3</v>
      </c>
      <c r="H72" s="11" t="str">
        <f t="shared" si="19"/>
        <v>py1cmpl40chg</v>
      </c>
      <c r="I72" s="11" t="str">
        <f t="shared" si="21"/>
        <v xml:space="preserve">   py1cmpl40chg=""</v>
      </c>
      <c r="J72" s="11" t="str">
        <f t="shared" si="20"/>
        <v>cmpl40chg=$(py1cmpl40chg),</v>
      </c>
      <c r="K72" s="11" t="str">
        <f t="shared" si="22"/>
        <v>y1cmpl40chg</v>
      </c>
      <c r="L72" s="11" t="str">
        <f t="shared" si="21"/>
        <v xml:space="preserve">   y1cmpl40chg=""</v>
      </c>
      <c r="M72" s="11" t="str">
        <f t="shared" si="23"/>
        <v>y2cmpl40chg</v>
      </c>
      <c r="N72" s="11" t="str">
        <f t="shared" ref="N72" si="77">CONCATENATE("   ",M72,MID($I$2,2,3))</f>
        <v xml:space="preserve">   y2cmpl40chg=""</v>
      </c>
      <c r="P72" s="11" t="str">
        <f t="shared" si="70"/>
        <v/>
      </c>
      <c r="Q72" s="11" t="str">
        <f t="shared" si="71"/>
        <v/>
      </c>
      <c r="R72" t="str">
        <f t="shared" si="72"/>
        <v/>
      </c>
      <c r="S72" s="11" t="str">
        <f t="shared" si="73"/>
        <v/>
      </c>
    </row>
    <row r="73" spans="2:19" s="11" customFormat="1">
      <c r="B73" s="11" t="s">
        <v>335</v>
      </c>
      <c r="C73" t="str">
        <f t="shared" si="25"/>
        <v/>
      </c>
      <c r="D73" s="11" t="s">
        <v>25</v>
      </c>
      <c r="E73" s="11" t="s">
        <v>8</v>
      </c>
      <c r="F73" s="11">
        <v>3</v>
      </c>
      <c r="H73" s="11" t="str">
        <f t="shared" si="19"/>
        <v>py1cmpl41chg</v>
      </c>
      <c r="I73" s="11" t="str">
        <f t="shared" si="21"/>
        <v xml:space="preserve">   py1cmpl41chg=""</v>
      </c>
      <c r="J73" s="11" t="str">
        <f t="shared" si="20"/>
        <v>cmpl41chg=$(py1cmpl41chg),</v>
      </c>
      <c r="K73" s="11" t="str">
        <f t="shared" si="22"/>
        <v>y1cmpl41chg</v>
      </c>
      <c r="L73" s="11" t="str">
        <f t="shared" si="21"/>
        <v xml:space="preserve">   y1cmpl41chg=""</v>
      </c>
      <c r="M73" s="11" t="str">
        <f t="shared" si="23"/>
        <v>y2cmpl41chg</v>
      </c>
      <c r="N73" s="11" t="str">
        <f t="shared" ref="N73" si="78">CONCATENATE("   ",M73,MID($I$2,2,3))</f>
        <v xml:space="preserve">   y2cmpl41chg=""</v>
      </c>
      <c r="P73" s="11" t="str">
        <f t="shared" si="70"/>
        <v/>
      </c>
      <c r="Q73" s="11" t="str">
        <f t="shared" si="71"/>
        <v/>
      </c>
      <c r="R73" t="str">
        <f t="shared" si="72"/>
        <v/>
      </c>
      <c r="S73" s="11" t="str">
        <f t="shared" si="73"/>
        <v/>
      </c>
    </row>
    <row r="74" spans="2:19" s="11" customFormat="1">
      <c r="B74" s="11" t="s">
        <v>336</v>
      </c>
      <c r="C74" t="str">
        <f t="shared" si="25"/>
        <v/>
      </c>
      <c r="D74" s="11" t="s">
        <v>25</v>
      </c>
      <c r="E74" s="11" t="s">
        <v>8</v>
      </c>
      <c r="F74" s="11">
        <v>3</v>
      </c>
      <c r="H74" s="11" t="str">
        <f t="shared" si="19"/>
        <v>py1cmpl50chg</v>
      </c>
      <c r="I74" s="11" t="str">
        <f t="shared" si="21"/>
        <v xml:space="preserve">   py1cmpl50chg=""</v>
      </c>
      <c r="J74" s="11" t="str">
        <f t="shared" si="20"/>
        <v>cmpl50chg=$(py1cmpl50chg),</v>
      </c>
      <c r="K74" s="11" t="str">
        <f t="shared" si="22"/>
        <v>y1cmpl50chg</v>
      </c>
      <c r="L74" s="11" t="str">
        <f t="shared" si="21"/>
        <v xml:space="preserve">   y1cmpl50chg=""</v>
      </c>
      <c r="M74" s="11" t="str">
        <f t="shared" si="23"/>
        <v>y2cmpl50chg</v>
      </c>
      <c r="N74" s="11" t="str">
        <f t="shared" ref="N74" si="79">CONCATENATE("   ",M74,MID($I$2,2,3))</f>
        <v xml:space="preserve">   y2cmpl50chg=""</v>
      </c>
      <c r="P74" s="11" t="str">
        <f t="shared" si="70"/>
        <v/>
      </c>
      <c r="Q74" s="11" t="str">
        <f t="shared" si="71"/>
        <v/>
      </c>
      <c r="R74" t="str">
        <f t="shared" si="72"/>
        <v/>
      </c>
      <c r="S74" s="11" t="str">
        <f t="shared" si="73"/>
        <v/>
      </c>
    </row>
    <row r="75" spans="2:19" s="11" customFormat="1">
      <c r="B75" s="11" t="s">
        <v>337</v>
      </c>
      <c r="C75" t="str">
        <f t="shared" si="25"/>
        <v/>
      </c>
      <c r="D75" s="11" t="s">
        <v>25</v>
      </c>
      <c r="E75" s="11" t="s">
        <v>8</v>
      </c>
      <c r="F75" s="11">
        <v>3</v>
      </c>
      <c r="H75" s="11" t="str">
        <f t="shared" si="19"/>
        <v>py1cmpl51chg</v>
      </c>
      <c r="I75" s="11" t="str">
        <f t="shared" si="21"/>
        <v xml:space="preserve">   py1cmpl51chg=""</v>
      </c>
      <c r="J75" s="11" t="str">
        <f t="shared" si="20"/>
        <v>cmpl51chg=$(py1cmpl51chg),</v>
      </c>
      <c r="K75" s="11" t="str">
        <f t="shared" si="22"/>
        <v>y1cmpl51chg</v>
      </c>
      <c r="L75" s="11" t="str">
        <f t="shared" si="21"/>
        <v xml:space="preserve">   y1cmpl51chg=""</v>
      </c>
      <c r="M75" s="11" t="str">
        <f t="shared" si="23"/>
        <v>y2cmpl51chg</v>
      </c>
      <c r="N75" s="11" t="str">
        <f t="shared" ref="N75" si="80">CONCATENATE("   ",M75,MID($I$2,2,3))</f>
        <v xml:space="preserve">   y2cmpl51chg=""</v>
      </c>
      <c r="P75" s="11" t="str">
        <f t="shared" si="70"/>
        <v/>
      </c>
      <c r="Q75" s="11" t="str">
        <f t="shared" si="71"/>
        <v/>
      </c>
      <c r="R75" t="str">
        <f t="shared" si="72"/>
        <v/>
      </c>
      <c r="S75" s="11" t="str">
        <f t="shared" si="73"/>
        <v/>
      </c>
    </row>
    <row r="76" spans="2:19" s="11" customFormat="1">
      <c r="B76" s="11" t="s">
        <v>338</v>
      </c>
      <c r="C76" t="str">
        <f t="shared" si="25"/>
        <v/>
      </c>
      <c r="D76" s="11" t="s">
        <v>25</v>
      </c>
      <c r="E76" s="11" t="s">
        <v>8</v>
      </c>
      <c r="F76" s="11">
        <v>3</v>
      </c>
      <c r="H76" s="11" t="str">
        <f t="shared" si="19"/>
        <v>py1cmpl60chg</v>
      </c>
      <c r="I76" s="11" t="str">
        <f t="shared" si="21"/>
        <v xml:space="preserve">   py1cmpl60chg=""</v>
      </c>
      <c r="J76" s="11" t="str">
        <f t="shared" si="20"/>
        <v>cmpl60chg=$(py1cmpl60chg),</v>
      </c>
      <c r="K76" s="11" t="str">
        <f t="shared" si="22"/>
        <v>y1cmpl60chg</v>
      </c>
      <c r="L76" s="11" t="str">
        <f t="shared" si="21"/>
        <v xml:space="preserve">   y1cmpl60chg=""</v>
      </c>
      <c r="M76" s="11" t="str">
        <f t="shared" si="23"/>
        <v>y2cmpl60chg</v>
      </c>
      <c r="N76" s="11" t="str">
        <f t="shared" ref="N76" si="81">CONCATENATE("   ",M76,MID($I$2,2,3))</f>
        <v xml:space="preserve">   y2cmpl60chg=""</v>
      </c>
      <c r="P76" s="11" t="str">
        <f t="shared" si="70"/>
        <v/>
      </c>
      <c r="Q76" s="11" t="str">
        <f t="shared" si="71"/>
        <v/>
      </c>
      <c r="R76" t="str">
        <f t="shared" si="72"/>
        <v/>
      </c>
      <c r="S76" s="11" t="str">
        <f t="shared" si="73"/>
        <v/>
      </c>
    </row>
    <row r="77" spans="2:19" s="11" customFormat="1">
      <c r="B77" s="11" t="s">
        <v>339</v>
      </c>
      <c r="C77" t="str">
        <f t="shared" si="25"/>
        <v/>
      </c>
      <c r="D77" s="11" t="s">
        <v>25</v>
      </c>
      <c r="E77" s="11" t="s">
        <v>8</v>
      </c>
      <c r="F77" s="11">
        <v>3</v>
      </c>
      <c r="H77" s="11" t="str">
        <f t="shared" si="19"/>
        <v>py1cmpl61chg</v>
      </c>
      <c r="I77" s="11" t="str">
        <f t="shared" si="21"/>
        <v xml:space="preserve">   py1cmpl61chg=""</v>
      </c>
      <c r="J77" s="11" t="str">
        <f t="shared" si="20"/>
        <v>cmpl61chg=$(py1cmpl61chg),</v>
      </c>
      <c r="K77" s="11" t="str">
        <f t="shared" si="22"/>
        <v>y1cmpl61chg</v>
      </c>
      <c r="L77" s="11" t="str">
        <f t="shared" si="21"/>
        <v xml:space="preserve">   y1cmpl61chg=""</v>
      </c>
      <c r="M77" s="11" t="str">
        <f t="shared" si="23"/>
        <v>y2cmpl61chg</v>
      </c>
      <c r="N77" s="11" t="str">
        <f t="shared" ref="N77" si="82">CONCATENATE("   ",M77,MID($I$2,2,3))</f>
        <v xml:space="preserve">   y2cmpl61chg=""</v>
      </c>
      <c r="P77" s="11" t="str">
        <f t="shared" si="70"/>
        <v/>
      </c>
      <c r="Q77" s="11" t="str">
        <f t="shared" si="71"/>
        <v/>
      </c>
      <c r="R77" t="str">
        <f t="shared" si="72"/>
        <v/>
      </c>
      <c r="S77" s="11" t="str">
        <f t="shared" si="73"/>
        <v/>
      </c>
    </row>
    <row r="78" spans="2:19" s="11" customFormat="1">
      <c r="B78" s="11" t="s">
        <v>324</v>
      </c>
      <c r="C78" t="str">
        <f t="shared" si="25"/>
        <v/>
      </c>
      <c r="D78" s="11" t="s">
        <v>25</v>
      </c>
      <c r="E78" s="11" t="s">
        <v>8</v>
      </c>
      <c r="F78" s="11">
        <v>3</v>
      </c>
      <c r="H78" s="11" t="str">
        <f t="shared" si="19"/>
        <v>py1cmpl70chg</v>
      </c>
      <c r="I78" s="11" t="str">
        <f t="shared" si="21"/>
        <v xml:space="preserve">   py1cmpl70chg=""</v>
      </c>
      <c r="J78" s="11" t="str">
        <f t="shared" si="20"/>
        <v>cmpl70chg=$(py1cmpl70chg),</v>
      </c>
      <c r="K78" s="11" t="str">
        <f t="shared" si="22"/>
        <v>y1cmpl70chg</v>
      </c>
      <c r="L78" s="11" t="str">
        <f t="shared" si="21"/>
        <v xml:space="preserve">   y1cmpl70chg=""</v>
      </c>
      <c r="M78" s="11" t="str">
        <f t="shared" si="23"/>
        <v>y2cmpl70chg</v>
      </c>
      <c r="N78" s="11" t="str">
        <f t="shared" ref="N78" si="83">CONCATENATE("   ",M78,MID($I$2,2,3))</f>
        <v xml:space="preserve">   y2cmpl70chg=""</v>
      </c>
      <c r="P78" s="11" t="str">
        <f t="shared" si="70"/>
        <v/>
      </c>
      <c r="Q78" s="11" t="str">
        <f t="shared" si="71"/>
        <v/>
      </c>
      <c r="R78" t="str">
        <f t="shared" si="72"/>
        <v/>
      </c>
      <c r="S78" s="11" t="str">
        <f t="shared" si="73"/>
        <v/>
      </c>
    </row>
    <row r="79" spans="2:19">
      <c r="B79" t="s">
        <v>355</v>
      </c>
      <c r="C79" t="str">
        <f t="shared" si="25"/>
        <v>PREPENRLFL</v>
      </c>
      <c r="D79" t="s">
        <v>26</v>
      </c>
      <c r="E79" t="s">
        <v>6</v>
      </c>
      <c r="F79">
        <v>4</v>
      </c>
      <c r="H79" t="str">
        <f t="shared" si="19"/>
        <v>py1prepenrlfl</v>
      </c>
      <c r="I79" t="str">
        <f t="shared" si="21"/>
        <v xml:space="preserve">   py1prepenrlfl=""</v>
      </c>
      <c r="J79" t="str">
        <f t="shared" si="20"/>
        <v>prepenrlfl=$(py1prepenrlfl),</v>
      </c>
      <c r="K79" t="str">
        <f t="shared" si="22"/>
        <v>y1prepenrlfl</v>
      </c>
      <c r="L79" t="str">
        <f t="shared" si="21"/>
        <v xml:space="preserve">   y1prepenrlfl=""</v>
      </c>
      <c r="M79" t="str">
        <f t="shared" si="23"/>
        <v>y2prepenrlfl</v>
      </c>
      <c r="N79" t="str">
        <f t="shared" ref="N79" si="84">CONCATENATE("   ",M79,MID($I$2,2,3))</f>
        <v xml:space="preserve">   y2prepenrlfl=""</v>
      </c>
      <c r="O79" t="str">
        <f t="shared" ref="O79:O131" si="85">CONCATENATE($B79,"=$(",M79,"),")</f>
        <v>prepenrlfl=$(y2prepenrlfl),</v>
      </c>
      <c r="P79" t="str">
        <f t="shared" si="70"/>
        <v>cyprepenrlfl</v>
      </c>
      <c r="Q79" t="str">
        <f t="shared" si="71"/>
        <v xml:space="preserve">   cyprepenrlfl=""</v>
      </c>
      <c r="R79" t="str">
        <f t="shared" si="72"/>
        <v xml:space="preserve">          prepenrlfl=$(cyprepenrlfl),</v>
      </c>
      <c r="S79" t="str">
        <f t="shared" si="73"/>
        <v xml:space="preserve">          gactrept.prepenrlfl as cyprepenrlfl,</v>
      </c>
    </row>
    <row r="80" spans="2:19">
      <c r="B80" t="s">
        <v>356</v>
      </c>
      <c r="C80" t="str">
        <f t="shared" si="25"/>
        <v>PREPENRLWN</v>
      </c>
      <c r="D80" t="s">
        <v>26</v>
      </c>
      <c r="E80" t="s">
        <v>6</v>
      </c>
      <c r="F80">
        <v>4</v>
      </c>
      <c r="P80" t="str">
        <f t="shared" si="70"/>
        <v>cyprepenrlwn</v>
      </c>
      <c r="Q80" t="str">
        <f t="shared" si="71"/>
        <v xml:space="preserve">   cyprepenrlwn=""</v>
      </c>
      <c r="R80" t="str">
        <f t="shared" si="72"/>
        <v xml:space="preserve">          prepenrlwn=$(cyprepenrlwn),</v>
      </c>
      <c r="S80" t="str">
        <f t="shared" si="73"/>
        <v xml:space="preserve">          gactrept.prepenrlwn as cyprepenrlwn,</v>
      </c>
    </row>
    <row r="81" spans="2:19">
      <c r="B81" t="s">
        <v>357</v>
      </c>
      <c r="C81" t="str">
        <f t="shared" si="25"/>
        <v>PREPENRLSP</v>
      </c>
      <c r="D81" t="s">
        <v>26</v>
      </c>
      <c r="E81" t="s">
        <v>6</v>
      </c>
      <c r="F81">
        <v>4</v>
      </c>
      <c r="P81" t="str">
        <f t="shared" si="70"/>
        <v>cyprepenrlsp</v>
      </c>
      <c r="Q81" t="str">
        <f t="shared" si="71"/>
        <v xml:space="preserve">   cyprepenrlsp=""</v>
      </c>
      <c r="R81" t="str">
        <f t="shared" si="72"/>
        <v xml:space="preserve">          prepenrlsp=$(cyprepenrlsp),</v>
      </c>
      <c r="S81" t="str">
        <f t="shared" si="73"/>
        <v xml:space="preserve">          gactrept.prepenrlsp as cyprepenrlsp,</v>
      </c>
    </row>
    <row r="82" spans="2:19">
      <c r="B82" t="s">
        <v>358</v>
      </c>
      <c r="C82" t="str">
        <f t="shared" si="25"/>
        <v>PREPENRLSU</v>
      </c>
      <c r="D82" t="s">
        <v>26</v>
      </c>
      <c r="E82" t="s">
        <v>6</v>
      </c>
      <c r="F82">
        <v>4</v>
      </c>
      <c r="P82" t="str">
        <f t="shared" si="70"/>
        <v>cyprepenrlsu</v>
      </c>
      <c r="Q82" t="str">
        <f t="shared" si="71"/>
        <v xml:space="preserve">   cyprepenrlsu=""</v>
      </c>
      <c r="R82" t="str">
        <f t="shared" si="72"/>
        <v xml:space="preserve">          prepenrlsu=$(cyprepenrlsu),</v>
      </c>
      <c r="S82" t="str">
        <f t="shared" si="73"/>
        <v xml:space="preserve">          gactrept.prepenrlsu as cyprepenrlsu,</v>
      </c>
    </row>
    <row r="83" spans="2:19">
      <c r="B83" t="s">
        <v>359</v>
      </c>
      <c r="C83" t="str">
        <f t="shared" si="25"/>
        <v>PRHRSENRFL</v>
      </c>
      <c r="D83" t="s">
        <v>26</v>
      </c>
      <c r="E83" t="s">
        <v>312</v>
      </c>
      <c r="F83">
        <v>6</v>
      </c>
      <c r="H83" t="str">
        <f t="shared" si="19"/>
        <v>py1prhrsenrfl</v>
      </c>
      <c r="I83" t="str">
        <f t="shared" si="21"/>
        <v xml:space="preserve">   py1prhrsenrfl=""</v>
      </c>
      <c r="J83" t="str">
        <f t="shared" si="20"/>
        <v>prhrsenrfl=$(py1prhrsenrfl),</v>
      </c>
      <c r="K83" t="str">
        <f t="shared" si="22"/>
        <v>y1prhrsenrfl</v>
      </c>
      <c r="L83" t="str">
        <f t="shared" si="21"/>
        <v xml:space="preserve">   y1prhrsenrfl=""</v>
      </c>
      <c r="M83" t="str">
        <f t="shared" si="23"/>
        <v>y2prhrsenrfl</v>
      </c>
      <c r="N83" t="str">
        <f t="shared" ref="N83" si="86">CONCATENATE("   ",M83,MID($I$2,2,3))</f>
        <v xml:space="preserve">   y2prhrsenrfl=""</v>
      </c>
      <c r="O83" t="str">
        <f t="shared" si="85"/>
        <v>prhrsenrfl=$(y2prhrsenrfl),</v>
      </c>
      <c r="P83" t="str">
        <f t="shared" si="70"/>
        <v>cyprhrsenrfl</v>
      </c>
      <c r="Q83" t="str">
        <f t="shared" si="71"/>
        <v xml:space="preserve">   cyprhrsenrfl=""</v>
      </c>
      <c r="R83" t="str">
        <f t="shared" si="72"/>
        <v xml:space="preserve">          prhrsenrfl=$(cyprhrsenrfl),</v>
      </c>
      <c r="S83" t="str">
        <f t="shared" si="73"/>
        <v xml:space="preserve">          gactrept.prhrsenrfl as cyprhrsenrfl,</v>
      </c>
    </row>
    <row r="84" spans="2:19">
      <c r="B84" t="s">
        <v>360</v>
      </c>
      <c r="C84" t="str">
        <f t="shared" si="25"/>
        <v>PRHRSENRWN</v>
      </c>
      <c r="D84" t="s">
        <v>26</v>
      </c>
      <c r="E84" t="s">
        <v>312</v>
      </c>
      <c r="F84">
        <v>6</v>
      </c>
      <c r="P84" t="str">
        <f t="shared" si="70"/>
        <v>cyprhrsenrwn</v>
      </c>
      <c r="Q84" t="str">
        <f t="shared" si="71"/>
        <v xml:space="preserve">   cyprhrsenrwn=""</v>
      </c>
      <c r="R84" t="str">
        <f t="shared" si="72"/>
        <v xml:space="preserve">          prhrsenrwn=$(cyprhrsenrwn),</v>
      </c>
      <c r="S84" t="str">
        <f t="shared" si="73"/>
        <v xml:space="preserve">          gactrept.prhrsenrwn as cyprhrsenrwn,</v>
      </c>
    </row>
    <row r="85" spans="2:19">
      <c r="B85" t="s">
        <v>361</v>
      </c>
      <c r="C85" t="str">
        <f t="shared" si="25"/>
        <v>PRHRSENRSP</v>
      </c>
      <c r="D85" t="s">
        <v>26</v>
      </c>
      <c r="E85" t="s">
        <v>312</v>
      </c>
      <c r="F85">
        <v>6</v>
      </c>
      <c r="P85" t="str">
        <f t="shared" si="70"/>
        <v>cyprhrsenrsp</v>
      </c>
      <c r="Q85" t="str">
        <f t="shared" si="71"/>
        <v xml:space="preserve">   cyprhrsenrsp=""</v>
      </c>
      <c r="R85" t="str">
        <f t="shared" si="72"/>
        <v xml:space="preserve">          prhrsenrsp=$(cyprhrsenrsp),</v>
      </c>
      <c r="S85" t="str">
        <f t="shared" si="73"/>
        <v xml:space="preserve">          gactrept.prhrsenrsp as cyprhrsenrsp,</v>
      </c>
    </row>
    <row r="86" spans="2:19">
      <c r="B86" t="s">
        <v>362</v>
      </c>
      <c r="C86" t="str">
        <f t="shared" si="25"/>
        <v>PRHRSENRSU</v>
      </c>
      <c r="D86" t="s">
        <v>26</v>
      </c>
      <c r="E86" t="s">
        <v>312</v>
      </c>
      <c r="F86">
        <v>6</v>
      </c>
      <c r="P86" t="str">
        <f t="shared" si="70"/>
        <v>cyprhrsenrsu</v>
      </c>
      <c r="Q86" t="str">
        <f t="shared" si="71"/>
        <v xml:space="preserve">   cyprhrsenrsu=""</v>
      </c>
      <c r="R86" t="str">
        <f t="shared" si="72"/>
        <v xml:space="preserve">          prhrsenrsu=$(cyprhrsenrsu),</v>
      </c>
      <c r="S86" t="str">
        <f t="shared" si="73"/>
        <v xml:space="preserve">          gactrept.prhrsenrsu as cyprhrsenrsu,</v>
      </c>
    </row>
    <row r="87" spans="2:19">
      <c r="B87" t="s">
        <v>363</v>
      </c>
      <c r="C87" t="str">
        <f t="shared" si="25"/>
        <v>PRHRSCMPFL</v>
      </c>
      <c r="D87" t="s">
        <v>26</v>
      </c>
      <c r="E87" t="s">
        <v>312</v>
      </c>
      <c r="F87">
        <v>6</v>
      </c>
      <c r="H87" t="str">
        <f t="shared" si="19"/>
        <v>py1prhrscmpfl</v>
      </c>
      <c r="I87" t="str">
        <f t="shared" si="21"/>
        <v xml:space="preserve">   py1prhrscmpfl=""</v>
      </c>
      <c r="J87" t="str">
        <f t="shared" si="20"/>
        <v>prhrscmpfl=$(py1prhrscmpfl),</v>
      </c>
      <c r="K87" t="str">
        <f t="shared" si="22"/>
        <v>y1prhrscmpfl</v>
      </c>
      <c r="L87" t="str">
        <f t="shared" si="21"/>
        <v xml:space="preserve">   y1prhrscmpfl=""</v>
      </c>
      <c r="M87" t="str">
        <f t="shared" si="23"/>
        <v>y2prhrscmpfl</v>
      </c>
      <c r="N87" t="str">
        <f t="shared" ref="N87" si="87">CONCATENATE("   ",M87,MID($I$2,2,3))</f>
        <v xml:space="preserve">   y2prhrscmpfl=""</v>
      </c>
      <c r="O87" t="str">
        <f t="shared" si="85"/>
        <v>prhrscmpfl=$(y2prhrscmpfl),</v>
      </c>
      <c r="P87" t="str">
        <f t="shared" si="70"/>
        <v>cyprhrscmpfl</v>
      </c>
      <c r="Q87" t="str">
        <f t="shared" si="71"/>
        <v xml:space="preserve">   cyprhrscmpfl=""</v>
      </c>
      <c r="R87" t="str">
        <f t="shared" si="72"/>
        <v xml:space="preserve">          prhrscmpfl=$(cyprhrscmpfl),</v>
      </c>
      <c r="S87" t="str">
        <f t="shared" si="73"/>
        <v xml:space="preserve">          gactrept.prhrscmpfl as cyprhrscmpfl,</v>
      </c>
    </row>
    <row r="88" spans="2:19">
      <c r="B88" t="s">
        <v>364</v>
      </c>
      <c r="C88" t="str">
        <f t="shared" si="25"/>
        <v>PRHRSCMPWN</v>
      </c>
      <c r="D88" t="s">
        <v>26</v>
      </c>
      <c r="E88" t="s">
        <v>312</v>
      </c>
      <c r="F88">
        <v>6</v>
      </c>
      <c r="P88" t="str">
        <f t="shared" si="70"/>
        <v>cyprhrscmpwn</v>
      </c>
      <c r="Q88" t="str">
        <f t="shared" si="71"/>
        <v xml:space="preserve">   cyprhrscmpwn=""</v>
      </c>
      <c r="R88" t="str">
        <f t="shared" si="72"/>
        <v xml:space="preserve">          prhrscmpwn=$(cyprhrscmpwn),</v>
      </c>
      <c r="S88" t="str">
        <f t="shared" si="73"/>
        <v xml:space="preserve">          gactrept.prhrscmpwn as cyprhrscmpwn,</v>
      </c>
    </row>
    <row r="89" spans="2:19">
      <c r="B89" t="s">
        <v>365</v>
      </c>
      <c r="C89" t="str">
        <f t="shared" si="25"/>
        <v>PRHRSCMPSP</v>
      </c>
      <c r="D89" t="s">
        <v>26</v>
      </c>
      <c r="E89" t="s">
        <v>312</v>
      </c>
      <c r="F89">
        <v>6</v>
      </c>
      <c r="P89" t="str">
        <f t="shared" si="70"/>
        <v>cyprhrscmpsp</v>
      </c>
      <c r="Q89" t="str">
        <f t="shared" si="71"/>
        <v xml:space="preserve">   cyprhrscmpsp=""</v>
      </c>
      <c r="R89" t="str">
        <f t="shared" si="72"/>
        <v xml:space="preserve">          prhrscmpsp=$(cyprhrscmpsp),</v>
      </c>
      <c r="S89" t="str">
        <f t="shared" si="73"/>
        <v xml:space="preserve">          gactrept.prhrscmpsp as cyprhrscmpsp,</v>
      </c>
    </row>
    <row r="90" spans="2:19">
      <c r="B90" t="s">
        <v>366</v>
      </c>
      <c r="C90" t="str">
        <f t="shared" si="25"/>
        <v>PRHRSCMPSU</v>
      </c>
      <c r="D90" t="s">
        <v>26</v>
      </c>
      <c r="E90" t="s">
        <v>312</v>
      </c>
      <c r="F90">
        <v>6</v>
      </c>
      <c r="P90" t="str">
        <f t="shared" si="70"/>
        <v>cyprhrscmpsu</v>
      </c>
      <c r="Q90" t="str">
        <f t="shared" si="71"/>
        <v xml:space="preserve">   cyprhrscmpsu=""</v>
      </c>
      <c r="R90" t="str">
        <f t="shared" si="72"/>
        <v xml:space="preserve">          prhrscmpsu=$(cyprhrscmpsu),</v>
      </c>
      <c r="S90" t="str">
        <f t="shared" si="73"/>
        <v xml:space="preserve">          gactrept.prhrscmpsu as cyprhrscmpsu,</v>
      </c>
    </row>
    <row r="91" spans="2:19">
      <c r="B91" t="s">
        <v>78</v>
      </c>
      <c r="C91" t="str">
        <f t="shared" si="25"/>
        <v>LICENSEAT</v>
      </c>
      <c r="D91" t="s">
        <v>26</v>
      </c>
      <c r="E91" t="s">
        <v>6</v>
      </c>
      <c r="F91">
        <v>5</v>
      </c>
      <c r="H91" t="str">
        <f t="shared" si="19"/>
        <v>py1licenseat</v>
      </c>
      <c r="I91" t="str">
        <f t="shared" si="21"/>
        <v xml:space="preserve">   py1licenseat=""</v>
      </c>
      <c r="J91" t="str">
        <f t="shared" si="20"/>
        <v>licenseat=$(py1licenseat),</v>
      </c>
      <c r="K91" t="str">
        <f t="shared" si="22"/>
        <v>y1licenseat</v>
      </c>
      <c r="L91" t="str">
        <f t="shared" si="21"/>
        <v xml:space="preserve">   y1licenseat=""</v>
      </c>
      <c r="M91" t="str">
        <f t="shared" si="23"/>
        <v>y2licenseat</v>
      </c>
      <c r="N91" t="str">
        <f t="shared" ref="N91" si="88">CONCATENATE("   ",M91,MID($I$2,2,3))</f>
        <v xml:space="preserve">   y2licenseat=""</v>
      </c>
      <c r="O91" t="str">
        <f t="shared" si="85"/>
        <v>licenseat=$(y2licenseat),</v>
      </c>
      <c r="P91" t="str">
        <f t="shared" si="70"/>
        <v>cylicenseat</v>
      </c>
      <c r="Q91" t="str">
        <f t="shared" si="71"/>
        <v xml:space="preserve">   cylicenseat=""</v>
      </c>
      <c r="R91" t="str">
        <f t="shared" si="72"/>
        <v xml:space="preserve">          licenseat=$(cylicenseat),</v>
      </c>
      <c r="S91" t="str">
        <f t="shared" si="73"/>
        <v xml:space="preserve">          gactrept.licenseat as cylicenseat,</v>
      </c>
    </row>
    <row r="92" spans="2:19">
      <c r="B92" t="s">
        <v>79</v>
      </c>
      <c r="C92" t="str">
        <f t="shared" si="25"/>
        <v>LICENPASS</v>
      </c>
      <c r="D92" t="s">
        <v>26</v>
      </c>
      <c r="E92" t="s">
        <v>6</v>
      </c>
      <c r="F92">
        <v>5</v>
      </c>
      <c r="H92" t="str">
        <f t="shared" si="19"/>
        <v>py1licenpass</v>
      </c>
      <c r="I92" t="str">
        <f t="shared" si="21"/>
        <v xml:space="preserve">   py1licenpass=""</v>
      </c>
      <c r="J92" t="str">
        <f t="shared" si="20"/>
        <v>licenpass=$(py1licenpass),</v>
      </c>
      <c r="K92" t="str">
        <f t="shared" si="22"/>
        <v>y1licenpass</v>
      </c>
      <c r="L92" t="str">
        <f t="shared" si="21"/>
        <v xml:space="preserve">   y1licenpass=""</v>
      </c>
      <c r="M92" t="str">
        <f t="shared" si="23"/>
        <v>y2licenpass</v>
      </c>
      <c r="N92" t="str">
        <f t="shared" ref="N92" si="89">CONCATENATE("   ",M92,MID($I$2,2,3))</f>
        <v xml:space="preserve">   y2licenpass=""</v>
      </c>
      <c r="O92" t="str">
        <f t="shared" si="85"/>
        <v>licenpass=$(y2licenpass),</v>
      </c>
      <c r="P92" t="str">
        <f t="shared" si="70"/>
        <v>cylicenpass</v>
      </c>
      <c r="Q92" t="str">
        <f t="shared" si="71"/>
        <v xml:space="preserve">   cylicenpass=""</v>
      </c>
      <c r="R92" t="str">
        <f t="shared" si="72"/>
        <v xml:space="preserve">          licenpass=$(cylicenpass),</v>
      </c>
      <c r="S92" t="str">
        <f t="shared" si="73"/>
        <v xml:space="preserve">          gactrept.licenpass as cylicenpass,</v>
      </c>
    </row>
    <row r="93" spans="2:19" s="11" customFormat="1">
      <c r="B93" s="11" t="s">
        <v>80</v>
      </c>
      <c r="C93" t="str">
        <f t="shared" si="25"/>
        <v/>
      </c>
      <c r="D93" s="11" t="s">
        <v>25</v>
      </c>
      <c r="E93" s="11" t="s">
        <v>9</v>
      </c>
      <c r="F93" s="11">
        <v>4</v>
      </c>
      <c r="H93" s="11" t="str">
        <f t="shared" si="19"/>
        <v>py1licenrate</v>
      </c>
      <c r="I93" s="11" t="str">
        <f t="shared" si="21"/>
        <v xml:space="preserve">   py1licenrate=""</v>
      </c>
      <c r="J93" s="11" t="str">
        <f t="shared" si="20"/>
        <v>licenrate=$(py1licenrate),</v>
      </c>
      <c r="K93" s="11" t="str">
        <f t="shared" si="22"/>
        <v>y1licenrate</v>
      </c>
      <c r="L93" s="11" t="str">
        <f t="shared" si="21"/>
        <v xml:space="preserve">   y1licenrate=""</v>
      </c>
      <c r="M93" s="11" t="str">
        <f t="shared" si="23"/>
        <v>y2licenrate</v>
      </c>
      <c r="N93" s="11" t="str">
        <f t="shared" ref="N93" si="90">CONCATENATE("   ",M93,MID($I$2,2,3))</f>
        <v xml:space="preserve">   y2licenrate=""</v>
      </c>
      <c r="P93" s="11" t="str">
        <f t="shared" si="70"/>
        <v/>
      </c>
      <c r="Q93" s="11" t="str">
        <f t="shared" si="71"/>
        <v/>
      </c>
      <c r="R93" t="str">
        <f t="shared" si="72"/>
        <v/>
      </c>
      <c r="S93" s="11" t="str">
        <f t="shared" si="73"/>
        <v/>
      </c>
    </row>
    <row r="94" spans="2:19">
      <c r="B94" t="s">
        <v>81</v>
      </c>
      <c r="C94" t="str">
        <f t="shared" si="25"/>
        <v>PROFSEAT</v>
      </c>
      <c r="D94" t="s">
        <v>26</v>
      </c>
      <c r="E94" t="s">
        <v>6</v>
      </c>
      <c r="F94">
        <v>5</v>
      </c>
      <c r="H94" t="str">
        <f t="shared" si="19"/>
        <v>py1profseat</v>
      </c>
      <c r="I94" t="str">
        <f t="shared" si="21"/>
        <v xml:space="preserve">   py1profseat=""</v>
      </c>
      <c r="J94" t="str">
        <f t="shared" si="20"/>
        <v>profseat=$(py1profseat),</v>
      </c>
      <c r="K94" t="str">
        <f t="shared" si="22"/>
        <v>y1profseat</v>
      </c>
      <c r="L94" t="str">
        <f t="shared" si="21"/>
        <v xml:space="preserve">   y1profseat=""</v>
      </c>
      <c r="M94" t="str">
        <f t="shared" si="23"/>
        <v>y2profseat</v>
      </c>
      <c r="N94" t="str">
        <f t="shared" ref="N94" si="91">CONCATENATE("   ",M94,MID($I$2,2,3))</f>
        <v xml:space="preserve">   y2profseat=""</v>
      </c>
      <c r="O94" t="str">
        <f t="shared" si="85"/>
        <v>profseat=$(y2profseat),</v>
      </c>
      <c r="P94" t="str">
        <f t="shared" si="70"/>
        <v>cyprofseat</v>
      </c>
      <c r="Q94" t="str">
        <f t="shared" si="71"/>
        <v xml:space="preserve">   cyprofseat=""</v>
      </c>
      <c r="R94" t="str">
        <f t="shared" si="72"/>
        <v xml:space="preserve">          profseat=$(cyprofseat),</v>
      </c>
      <c r="S94" t="str">
        <f t="shared" si="73"/>
        <v xml:space="preserve">          gactrept.profseat as cyprofseat,</v>
      </c>
    </row>
    <row r="95" spans="2:19">
      <c r="B95" t="s">
        <v>82</v>
      </c>
      <c r="C95" t="str">
        <f t="shared" si="25"/>
        <v>PROFPASS</v>
      </c>
      <c r="D95" t="s">
        <v>26</v>
      </c>
      <c r="E95" t="s">
        <v>6</v>
      </c>
      <c r="F95">
        <v>5</v>
      </c>
      <c r="H95" t="str">
        <f t="shared" si="19"/>
        <v>py1profpass</v>
      </c>
      <c r="I95" t="str">
        <f t="shared" si="21"/>
        <v xml:space="preserve">   py1profpass=""</v>
      </c>
      <c r="J95" t="str">
        <f t="shared" si="20"/>
        <v>profpass=$(py1profpass),</v>
      </c>
      <c r="K95" t="str">
        <f t="shared" si="22"/>
        <v>y1profpass</v>
      </c>
      <c r="L95" t="str">
        <f t="shared" si="21"/>
        <v xml:space="preserve">   y1profpass=""</v>
      </c>
      <c r="M95" t="str">
        <f t="shared" si="23"/>
        <v>y2profpass</v>
      </c>
      <c r="N95" t="str">
        <f t="shared" ref="N95" si="92">CONCATENATE("   ",M95,MID($I$2,2,3))</f>
        <v xml:space="preserve">   y2profpass=""</v>
      </c>
      <c r="O95" t="str">
        <f t="shared" si="85"/>
        <v>profpass=$(y2profpass),</v>
      </c>
      <c r="P95" t="str">
        <f t="shared" si="70"/>
        <v>cyprofpass</v>
      </c>
      <c r="Q95" t="str">
        <f t="shared" si="71"/>
        <v xml:space="preserve">   cyprofpass=""</v>
      </c>
      <c r="R95" t="str">
        <f t="shared" si="72"/>
        <v xml:space="preserve">          profpass=$(cyprofpass),</v>
      </c>
      <c r="S95" t="str">
        <f t="shared" si="73"/>
        <v xml:space="preserve">          gactrept.profpass as cyprofpass,</v>
      </c>
    </row>
    <row r="96" spans="2:19" s="11" customFormat="1">
      <c r="B96" s="11" t="s">
        <v>83</v>
      </c>
      <c r="C96" t="str">
        <f t="shared" si="25"/>
        <v/>
      </c>
      <c r="D96" s="11" t="s">
        <v>25</v>
      </c>
      <c r="E96" s="11" t="s">
        <v>9</v>
      </c>
      <c r="F96" s="11">
        <v>4</v>
      </c>
      <c r="H96" s="11" t="str">
        <f t="shared" ref="H96:H174" si="93">CONCATENATE("py1",$B96)</f>
        <v>py1profrate</v>
      </c>
      <c r="I96" s="11" t="str">
        <f t="shared" si="21"/>
        <v xml:space="preserve">   py1profrate=""</v>
      </c>
      <c r="J96" s="11" t="str">
        <f t="shared" ref="J96:J174" si="94">CONCATENATE(B96,"=$(",H96,"),")</f>
        <v>profrate=$(py1profrate),</v>
      </c>
      <c r="K96" s="11" t="str">
        <f t="shared" si="22"/>
        <v>y1profrate</v>
      </c>
      <c r="L96" s="11" t="str">
        <f t="shared" si="21"/>
        <v xml:space="preserve">   y1profrate=""</v>
      </c>
      <c r="M96" s="11" t="str">
        <f t="shared" si="23"/>
        <v>y2profrate</v>
      </c>
      <c r="N96" s="11" t="str">
        <f t="shared" ref="N96" si="95">CONCATENATE("   ",M96,MID($I$2,2,3))</f>
        <v xml:space="preserve">   y2profrate=""</v>
      </c>
      <c r="P96" s="11" t="str">
        <f t="shared" si="70"/>
        <v/>
      </c>
      <c r="Q96" s="11" t="str">
        <f t="shared" si="71"/>
        <v/>
      </c>
      <c r="R96" t="str">
        <f t="shared" si="72"/>
        <v/>
      </c>
      <c r="S96" s="11" t="str">
        <f t="shared" si="73"/>
        <v/>
      </c>
    </row>
    <row r="97" spans="2:19">
      <c r="B97" t="s">
        <v>84</v>
      </c>
      <c r="C97" t="str">
        <f t="shared" si="25"/>
        <v>PROFRATESW</v>
      </c>
      <c r="D97" t="s">
        <v>26</v>
      </c>
      <c r="E97" t="s">
        <v>9</v>
      </c>
      <c r="F97">
        <v>4</v>
      </c>
      <c r="H97" t="str">
        <f t="shared" si="93"/>
        <v>py1profratesw</v>
      </c>
      <c r="I97" t="str">
        <f t="shared" ref="I97:L175" si="96">CONCATENATE("   ",H97,MID($I$2,2,3))</f>
        <v xml:space="preserve">   py1profratesw=""</v>
      </c>
      <c r="J97" t="str">
        <f t="shared" si="94"/>
        <v>profratesw=$(py1profratesw),</v>
      </c>
      <c r="K97" t="str">
        <f t="shared" ref="K97:K175" si="97">CONCATENATE("y1",$B97)</f>
        <v>y1profratesw</v>
      </c>
      <c r="L97" t="str">
        <f t="shared" si="96"/>
        <v xml:space="preserve">   y1profratesw=""</v>
      </c>
      <c r="M97" t="str">
        <f t="shared" ref="M97:M175" si="98">CONCATENATE("y2",$B97)</f>
        <v>y2profratesw</v>
      </c>
      <c r="N97" t="str">
        <f t="shared" ref="N97" si="99">CONCATENATE("   ",M97,MID($I$2,2,3))</f>
        <v xml:space="preserve">   y2profratesw=""</v>
      </c>
      <c r="O97" t="str">
        <f t="shared" si="85"/>
        <v>profratesw=$(y2profratesw),</v>
      </c>
      <c r="P97" t="str">
        <f t="shared" si="70"/>
        <v>cyprofratesw</v>
      </c>
      <c r="Q97" t="str">
        <f t="shared" si="71"/>
        <v xml:space="preserve">   cyprofratesw=""</v>
      </c>
      <c r="R97" t="str">
        <f t="shared" si="72"/>
        <v xml:space="preserve">          profratesw=$(cyprofratesw),</v>
      </c>
      <c r="S97" t="str">
        <f t="shared" si="73"/>
        <v xml:space="preserve">          gactrept.profratesw as cyprofratesw,</v>
      </c>
    </row>
    <row r="98" spans="2:19">
      <c r="B98" t="s">
        <v>166</v>
      </c>
      <c r="C98" t="str">
        <f t="shared" ref="C98:C176" si="100">IF(D98="RI",UPPER(B98),IF(D98="CI",UPPER((B98)),""))</f>
        <v>PROFRATECA</v>
      </c>
      <c r="D98" t="s">
        <v>26</v>
      </c>
      <c r="E98" t="s">
        <v>9</v>
      </c>
      <c r="F98">
        <v>4</v>
      </c>
      <c r="H98" t="str">
        <f t="shared" si="93"/>
        <v>py1profrateca</v>
      </c>
      <c r="I98" t="str">
        <f t="shared" si="96"/>
        <v xml:space="preserve">   py1profrateca=""</v>
      </c>
      <c r="J98" t="str">
        <f t="shared" si="94"/>
        <v>profrateca=$(py1profrateca),</v>
      </c>
      <c r="K98" t="str">
        <f t="shared" si="97"/>
        <v>y1profrateca</v>
      </c>
      <c r="L98" t="str">
        <f t="shared" si="96"/>
        <v xml:space="preserve">   y1profrateca=""</v>
      </c>
      <c r="M98" t="str">
        <f t="shared" si="98"/>
        <v>y2profrateca</v>
      </c>
      <c r="N98" t="str">
        <f t="shared" ref="N98" si="101">CONCATENATE("   ",M98,MID($I$2,2,3))</f>
        <v xml:space="preserve">   y2profrateca=""</v>
      </c>
      <c r="O98" t="str">
        <f t="shared" si="85"/>
        <v>profrateca=$(y2profrateca),</v>
      </c>
      <c r="P98" t="str">
        <f t="shared" si="70"/>
        <v>cyprofrateca</v>
      </c>
      <c r="Q98" t="str">
        <f t="shared" si="71"/>
        <v xml:space="preserve">   cyprofrateca=""</v>
      </c>
      <c r="R98" t="str">
        <f t="shared" si="72"/>
        <v xml:space="preserve">          profrateca=$(cyprofrateca),</v>
      </c>
      <c r="S98" t="str">
        <f t="shared" si="73"/>
        <v xml:space="preserve">          gactrept.profrateca as cyprofrateca,</v>
      </c>
    </row>
    <row r="99" spans="2:19">
      <c r="B99" t="s">
        <v>167</v>
      </c>
      <c r="C99" t="str">
        <f t="shared" si="100"/>
        <v>CERTEXSEAT</v>
      </c>
      <c r="D99" t="s">
        <v>26</v>
      </c>
      <c r="E99" t="s">
        <v>6</v>
      </c>
      <c r="F99">
        <v>5</v>
      </c>
      <c r="H99" t="str">
        <f t="shared" si="93"/>
        <v>py1certexseat</v>
      </c>
      <c r="I99" t="str">
        <f t="shared" si="96"/>
        <v xml:space="preserve">   py1certexseat=""</v>
      </c>
      <c r="J99" t="str">
        <f t="shared" si="94"/>
        <v>certexseat=$(py1certexseat),</v>
      </c>
      <c r="K99" t="str">
        <f t="shared" si="97"/>
        <v>y1certexseat</v>
      </c>
      <c r="L99" t="str">
        <f t="shared" si="96"/>
        <v xml:space="preserve">   y1certexseat=""</v>
      </c>
      <c r="M99" t="str">
        <f t="shared" si="98"/>
        <v>y2certexseat</v>
      </c>
      <c r="N99" t="str">
        <f t="shared" ref="N99" si="102">CONCATENATE("   ",M99,MID($I$2,2,3))</f>
        <v xml:space="preserve">   y2certexseat=""</v>
      </c>
      <c r="O99" t="str">
        <f t="shared" si="85"/>
        <v>certexseat=$(y2certexseat),</v>
      </c>
      <c r="P99" t="str">
        <f t="shared" si="70"/>
        <v>cycertexseat</v>
      </c>
      <c r="Q99" t="str">
        <f t="shared" si="71"/>
        <v xml:space="preserve">   cycertexseat=""</v>
      </c>
      <c r="R99" t="str">
        <f t="shared" si="72"/>
        <v xml:space="preserve">          certexseat=$(cycertexseat),</v>
      </c>
      <c r="S99" t="str">
        <f t="shared" si="73"/>
        <v xml:space="preserve">          gactrept.certexseat as cycertexseat,</v>
      </c>
    </row>
    <row r="100" spans="2:19">
      <c r="B100" t="s">
        <v>168</v>
      </c>
      <c r="C100" t="str">
        <f t="shared" si="100"/>
        <v>CERTEXPASS</v>
      </c>
      <c r="D100" t="s">
        <v>26</v>
      </c>
      <c r="E100" t="s">
        <v>6</v>
      </c>
      <c r="F100">
        <v>5</v>
      </c>
      <c r="H100" t="str">
        <f t="shared" si="93"/>
        <v>py1certexpass</v>
      </c>
      <c r="I100" t="str">
        <f t="shared" si="96"/>
        <v xml:space="preserve">   py1certexpass=""</v>
      </c>
      <c r="J100" t="str">
        <f t="shared" si="94"/>
        <v>certexpass=$(py1certexpass),</v>
      </c>
      <c r="K100" t="str">
        <f t="shared" si="97"/>
        <v>y1certexpass</v>
      </c>
      <c r="L100" t="str">
        <f t="shared" si="96"/>
        <v xml:space="preserve">   y1certexpass=""</v>
      </c>
      <c r="M100" t="str">
        <f t="shared" si="98"/>
        <v>y2certexpass</v>
      </c>
      <c r="N100" t="str">
        <f t="shared" ref="N100" si="103">CONCATENATE("   ",M100,MID($I$2,2,3))</f>
        <v xml:space="preserve">   y2certexpass=""</v>
      </c>
      <c r="O100" t="str">
        <f t="shared" si="85"/>
        <v>certexpass=$(y2certexpass),</v>
      </c>
      <c r="P100" t="str">
        <f t="shared" si="70"/>
        <v>cycertexpass</v>
      </c>
      <c r="Q100" t="str">
        <f t="shared" si="71"/>
        <v xml:space="preserve">   cycertexpass=""</v>
      </c>
      <c r="R100" t="str">
        <f t="shared" si="72"/>
        <v xml:space="preserve">          certexpass=$(cycertexpass),</v>
      </c>
      <c r="S100" t="str">
        <f t="shared" si="73"/>
        <v xml:space="preserve">          gactrept.certexpass as cycertexpass,</v>
      </c>
    </row>
    <row r="101" spans="2:19" s="11" customFormat="1">
      <c r="B101" s="11" t="s">
        <v>169</v>
      </c>
      <c r="C101" t="str">
        <f t="shared" si="100"/>
        <v/>
      </c>
      <c r="D101" s="11" t="s">
        <v>25</v>
      </c>
      <c r="E101" s="11" t="s">
        <v>8</v>
      </c>
      <c r="F101" s="11">
        <v>3</v>
      </c>
      <c r="H101" s="11" t="str">
        <f t="shared" si="93"/>
        <v>py1certexrate</v>
      </c>
      <c r="I101" s="11" t="str">
        <f t="shared" si="96"/>
        <v xml:space="preserve">   py1certexrate=""</v>
      </c>
      <c r="J101" s="11" t="str">
        <f t="shared" si="94"/>
        <v>certexrate=$(py1certexrate),</v>
      </c>
      <c r="K101" s="11" t="str">
        <f t="shared" si="97"/>
        <v>y1certexrate</v>
      </c>
      <c r="L101" s="11" t="str">
        <f t="shared" si="96"/>
        <v xml:space="preserve">   y1certexrate=""</v>
      </c>
      <c r="M101" s="11" t="str">
        <f t="shared" si="98"/>
        <v>y2certexrate</v>
      </c>
      <c r="N101" s="11" t="str">
        <f t="shared" ref="N101" si="104">CONCATENATE("   ",M101,MID($I$2,2,3))</f>
        <v xml:space="preserve">   y2certexrate=""</v>
      </c>
      <c r="P101" s="11" t="str">
        <f t="shared" si="70"/>
        <v/>
      </c>
      <c r="Q101" s="11" t="str">
        <f t="shared" si="71"/>
        <v/>
      </c>
      <c r="R101" t="str">
        <f t="shared" si="72"/>
        <v/>
      </c>
      <c r="S101" s="11" t="str">
        <f t="shared" si="73"/>
        <v/>
      </c>
    </row>
    <row r="102" spans="2:19">
      <c r="B102" t="s">
        <v>241</v>
      </c>
      <c r="C102" t="str">
        <f t="shared" si="100"/>
        <v>WKASSESS</v>
      </c>
      <c r="D102" t="s">
        <v>26</v>
      </c>
      <c r="E102" t="s">
        <v>250</v>
      </c>
      <c r="F102">
        <v>4</v>
      </c>
      <c r="H102" t="str">
        <f t="shared" si="93"/>
        <v>py1wkassess</v>
      </c>
      <c r="I102" t="str">
        <f t="shared" si="96"/>
        <v xml:space="preserve">   py1wkassess=""</v>
      </c>
      <c r="J102" t="str">
        <f t="shared" si="94"/>
        <v>wkassess=$(py1wkassess),</v>
      </c>
      <c r="K102" t="str">
        <f t="shared" si="97"/>
        <v>y1wkassess</v>
      </c>
      <c r="L102" t="str">
        <f t="shared" si="96"/>
        <v xml:space="preserve">   y1wkassess=""</v>
      </c>
      <c r="M102" t="str">
        <f t="shared" si="98"/>
        <v>y2wkassess</v>
      </c>
      <c r="N102" t="str">
        <f t="shared" ref="N102" si="105">CONCATENATE("   ",M102,MID($I$2,2,3))</f>
        <v xml:space="preserve">   y2wkassess=""</v>
      </c>
      <c r="O102" t="str">
        <f t="shared" si="85"/>
        <v>wkassess=$(y2wkassess),</v>
      </c>
      <c r="P102" t="str">
        <f t="shared" si="70"/>
        <v>cywkassess</v>
      </c>
      <c r="Q102" t="str">
        <f t="shared" si="71"/>
        <v xml:space="preserve">   cywkassess=""</v>
      </c>
      <c r="R102" t="str">
        <f t="shared" si="72"/>
        <v xml:space="preserve">          wkassess=$(cywkassess),</v>
      </c>
      <c r="S102" t="str">
        <f t="shared" si="73"/>
        <v xml:space="preserve">          gactrept.wkassess as cywkassess,</v>
      </c>
    </row>
    <row r="103" spans="2:19">
      <c r="B103" t="s">
        <v>247</v>
      </c>
      <c r="C103" t="str">
        <f t="shared" si="100"/>
        <v>WKBRONZE</v>
      </c>
      <c r="D103" t="s">
        <v>26</v>
      </c>
      <c r="E103" t="s">
        <v>250</v>
      </c>
      <c r="F103">
        <v>4</v>
      </c>
      <c r="H103" t="str">
        <f t="shared" si="93"/>
        <v>py1wkbronze</v>
      </c>
      <c r="I103" t="str">
        <f t="shared" si="96"/>
        <v xml:space="preserve">   py1wkbronze=""</v>
      </c>
      <c r="J103" t="str">
        <f t="shared" si="94"/>
        <v>wkbronze=$(py1wkbronze),</v>
      </c>
      <c r="K103" t="str">
        <f t="shared" si="97"/>
        <v>y1wkbronze</v>
      </c>
      <c r="L103" t="str">
        <f t="shared" si="96"/>
        <v xml:space="preserve">   y1wkbronze=""</v>
      </c>
      <c r="M103" t="str">
        <f t="shared" si="98"/>
        <v>y2wkbronze</v>
      </c>
      <c r="N103" t="str">
        <f t="shared" ref="N103" si="106">CONCATENATE("   ",M103,MID($I$2,2,3))</f>
        <v xml:space="preserve">   y2wkbronze=""</v>
      </c>
      <c r="O103" t="str">
        <f t="shared" si="85"/>
        <v>wkbronze=$(y2wkbronze),</v>
      </c>
      <c r="P103" t="str">
        <f t="shared" si="70"/>
        <v>cywkbronze</v>
      </c>
      <c r="Q103" t="str">
        <f t="shared" si="71"/>
        <v xml:space="preserve">   cywkbronze=""</v>
      </c>
      <c r="R103" t="str">
        <f t="shared" si="72"/>
        <v xml:space="preserve">          wkbronze=$(cywkbronze),</v>
      </c>
      <c r="S103" t="str">
        <f t="shared" si="73"/>
        <v xml:space="preserve">          gactrept.wkbronze as cywkbronze,</v>
      </c>
    </row>
    <row r="104" spans="2:19">
      <c r="B104" t="s">
        <v>246</v>
      </c>
      <c r="C104" t="str">
        <f t="shared" si="100"/>
        <v>WKSILVER</v>
      </c>
      <c r="D104" t="s">
        <v>26</v>
      </c>
      <c r="E104" t="s">
        <v>250</v>
      </c>
      <c r="F104">
        <v>4</v>
      </c>
      <c r="H104" t="str">
        <f t="shared" si="93"/>
        <v>py1wksilver</v>
      </c>
      <c r="I104" t="str">
        <f t="shared" si="96"/>
        <v xml:space="preserve">   py1wksilver=""</v>
      </c>
      <c r="J104" t="str">
        <f t="shared" si="94"/>
        <v>wksilver=$(py1wksilver),</v>
      </c>
      <c r="K104" t="str">
        <f t="shared" si="97"/>
        <v>y1wksilver</v>
      </c>
      <c r="L104" t="str">
        <f t="shared" si="96"/>
        <v xml:space="preserve">   y1wksilver=""</v>
      </c>
      <c r="M104" t="str">
        <f t="shared" si="98"/>
        <v>y2wksilver</v>
      </c>
      <c r="N104" t="str">
        <f t="shared" ref="N104" si="107">CONCATENATE("   ",M104,MID($I$2,2,3))</f>
        <v xml:space="preserve">   y2wksilver=""</v>
      </c>
      <c r="O104" t="str">
        <f t="shared" si="85"/>
        <v>wksilver=$(y2wksilver),</v>
      </c>
      <c r="P104" t="str">
        <f t="shared" si="70"/>
        <v>cywksilver</v>
      </c>
      <c r="Q104" t="str">
        <f t="shared" si="71"/>
        <v xml:space="preserve">   cywksilver=""</v>
      </c>
      <c r="R104" t="str">
        <f t="shared" si="72"/>
        <v xml:space="preserve">          wksilver=$(cywksilver),</v>
      </c>
      <c r="S104" t="str">
        <f t="shared" si="73"/>
        <v xml:space="preserve">          gactrept.wksilver as cywksilver,</v>
      </c>
    </row>
    <row r="105" spans="2:19">
      <c r="B105" t="s">
        <v>248</v>
      </c>
      <c r="C105" t="str">
        <f t="shared" si="100"/>
        <v>WKGOLD</v>
      </c>
      <c r="D105" t="s">
        <v>26</v>
      </c>
      <c r="E105" t="s">
        <v>250</v>
      </c>
      <c r="F105">
        <v>4</v>
      </c>
      <c r="H105" t="str">
        <f t="shared" si="93"/>
        <v>py1wkgold</v>
      </c>
      <c r="I105" t="str">
        <f t="shared" si="96"/>
        <v xml:space="preserve">   py1wkgold=""</v>
      </c>
      <c r="J105" t="str">
        <f t="shared" si="94"/>
        <v>wkgold=$(py1wkgold),</v>
      </c>
      <c r="K105" t="str">
        <f t="shared" si="97"/>
        <v>y1wkgold</v>
      </c>
      <c r="L105" t="str">
        <f t="shared" si="96"/>
        <v xml:space="preserve">   y1wkgold=""</v>
      </c>
      <c r="M105" t="str">
        <f t="shared" si="98"/>
        <v>y2wkgold</v>
      </c>
      <c r="N105" t="str">
        <f t="shared" ref="N105" si="108">CONCATENATE("   ",M105,MID($I$2,2,3))</f>
        <v xml:space="preserve">   y2wkgold=""</v>
      </c>
      <c r="O105" t="str">
        <f t="shared" si="85"/>
        <v>wkgold=$(y2wkgold),</v>
      </c>
      <c r="P105" t="str">
        <f t="shared" si="70"/>
        <v>cywkgold</v>
      </c>
      <c r="Q105" t="str">
        <f t="shared" si="71"/>
        <v xml:space="preserve">   cywkgold=""</v>
      </c>
      <c r="R105" t="str">
        <f t="shared" si="72"/>
        <v xml:space="preserve">          wkgold=$(cywkgold),</v>
      </c>
      <c r="S105" t="str">
        <f t="shared" si="73"/>
        <v xml:space="preserve">          gactrept.wkgold as cywkgold,</v>
      </c>
    </row>
    <row r="106" spans="2:19">
      <c r="B106" t="s">
        <v>249</v>
      </c>
      <c r="C106" t="str">
        <f t="shared" si="100"/>
        <v>WKPLATIN</v>
      </c>
      <c r="D106" t="s">
        <v>26</v>
      </c>
      <c r="E106" t="s">
        <v>250</v>
      </c>
      <c r="F106">
        <v>4</v>
      </c>
      <c r="H106" t="str">
        <f t="shared" si="93"/>
        <v>py1wkplatin</v>
      </c>
      <c r="I106" t="str">
        <f t="shared" si="96"/>
        <v xml:space="preserve">   py1wkplatin=""</v>
      </c>
      <c r="J106" t="str">
        <f t="shared" si="94"/>
        <v>wkplatin=$(py1wkplatin),</v>
      </c>
      <c r="K106" t="str">
        <f t="shared" si="97"/>
        <v>y1wkplatin</v>
      </c>
      <c r="L106" t="str">
        <f t="shared" si="96"/>
        <v xml:space="preserve">   y1wkplatin=""</v>
      </c>
      <c r="M106" t="str">
        <f t="shared" si="98"/>
        <v>y2wkplatin</v>
      </c>
      <c r="N106" t="str">
        <f t="shared" ref="N106" si="109">CONCATENATE("   ",M106,MID($I$2,2,3))</f>
        <v xml:space="preserve">   y2wkplatin=""</v>
      </c>
      <c r="O106" t="str">
        <f t="shared" si="85"/>
        <v>wkplatin=$(y2wkplatin),</v>
      </c>
      <c r="P106" t="str">
        <f t="shared" si="70"/>
        <v>cywkplatin</v>
      </c>
      <c r="Q106" t="str">
        <f t="shared" si="71"/>
        <v xml:space="preserve">   cywkplatin=""</v>
      </c>
      <c r="R106" t="str">
        <f t="shared" si="72"/>
        <v xml:space="preserve">          wkplatin=$(cywkplatin),</v>
      </c>
      <c r="S106" t="str">
        <f t="shared" si="73"/>
        <v xml:space="preserve">          gactrept.wkplatin as cywkplatin,</v>
      </c>
    </row>
    <row r="107" spans="2:19" s="11" customFormat="1">
      <c r="B107" s="11" t="s">
        <v>245</v>
      </c>
      <c r="C107" t="str">
        <f t="shared" si="100"/>
        <v/>
      </c>
      <c r="D107" s="11" t="s">
        <v>25</v>
      </c>
      <c r="E107" s="11" t="s">
        <v>250</v>
      </c>
      <c r="F107" s="11">
        <v>4</v>
      </c>
      <c r="H107" s="11" t="str">
        <f t="shared" si="93"/>
        <v>py1wkpasscnt</v>
      </c>
      <c r="I107" s="11" t="str">
        <f t="shared" si="96"/>
        <v xml:space="preserve">   py1wkpasscnt=""</v>
      </c>
      <c r="J107" s="11" t="str">
        <f t="shared" si="94"/>
        <v>wkpasscnt=$(py1wkpasscnt),</v>
      </c>
      <c r="K107" s="11" t="str">
        <f t="shared" si="97"/>
        <v>y1wkpasscnt</v>
      </c>
      <c r="L107" s="11" t="str">
        <f t="shared" si="96"/>
        <v xml:space="preserve">   y1wkpasscnt=""</v>
      </c>
      <c r="M107" s="11" t="str">
        <f t="shared" si="98"/>
        <v>y2wkpasscnt</v>
      </c>
      <c r="N107" s="11" t="str">
        <f t="shared" ref="N107" si="110">CONCATENATE("   ",M107,MID($I$2,2,3))</f>
        <v xml:space="preserve">   y2wkpasscnt=""</v>
      </c>
      <c r="P107" s="11" t="str">
        <f t="shared" si="70"/>
        <v/>
      </c>
      <c r="Q107" s="11" t="str">
        <f t="shared" si="71"/>
        <v/>
      </c>
      <c r="R107" t="str">
        <f t="shared" si="72"/>
        <v/>
      </c>
      <c r="S107" s="11" t="str">
        <f t="shared" si="73"/>
        <v/>
      </c>
    </row>
    <row r="108" spans="2:19" s="11" customFormat="1">
      <c r="B108" s="11" t="s">
        <v>243</v>
      </c>
      <c r="C108" t="str">
        <f t="shared" si="100"/>
        <v/>
      </c>
      <c r="D108" s="11" t="s">
        <v>25</v>
      </c>
      <c r="E108" s="11" t="s">
        <v>8</v>
      </c>
      <c r="F108" s="11">
        <v>3</v>
      </c>
      <c r="H108" s="11" t="str">
        <f t="shared" si="93"/>
        <v>py1wkpassrate</v>
      </c>
      <c r="I108" s="11" t="str">
        <f t="shared" si="96"/>
        <v xml:space="preserve">   py1wkpassrate=""</v>
      </c>
      <c r="J108" s="11" t="str">
        <f t="shared" si="94"/>
        <v>wkpassrate=$(py1wkpassrate),</v>
      </c>
      <c r="K108" s="11" t="str">
        <f t="shared" si="97"/>
        <v>y1wkpassrate</v>
      </c>
      <c r="L108" s="11" t="str">
        <f t="shared" si="96"/>
        <v xml:space="preserve">   y1wkpassrate=""</v>
      </c>
      <c r="M108" s="11" t="str">
        <f t="shared" si="98"/>
        <v>y2wkpassrate</v>
      </c>
      <c r="N108" s="11" t="str">
        <f t="shared" ref="N108" si="111">CONCATENATE("   ",M108,MID($I$2,2,3))</f>
        <v xml:space="preserve">   y2wkpassrate=""</v>
      </c>
      <c r="P108" s="11" t="str">
        <f t="shared" si="70"/>
        <v/>
      </c>
      <c r="Q108" s="11" t="str">
        <f t="shared" si="71"/>
        <v/>
      </c>
      <c r="R108" t="str">
        <f t="shared" si="72"/>
        <v/>
      </c>
      <c r="S108" s="11" t="str">
        <f t="shared" si="73"/>
        <v/>
      </c>
    </row>
    <row r="109" spans="2:19">
      <c r="B109" t="s">
        <v>170</v>
      </c>
      <c r="C109" t="str">
        <f t="shared" si="100"/>
        <v>TRNFCOHORT</v>
      </c>
      <c r="D109" t="s">
        <v>26</v>
      </c>
      <c r="E109" t="s">
        <v>6</v>
      </c>
      <c r="F109">
        <v>4</v>
      </c>
      <c r="H109" t="str">
        <f t="shared" si="93"/>
        <v>py1trnfcohort</v>
      </c>
      <c r="I109" t="str">
        <f t="shared" si="96"/>
        <v xml:space="preserve">   py1trnfcohort=""</v>
      </c>
      <c r="J109" t="str">
        <f t="shared" si="94"/>
        <v>trnfcohort=$(py1trnfcohort),</v>
      </c>
      <c r="K109" t="str">
        <f t="shared" si="97"/>
        <v>y1trnfcohort</v>
      </c>
      <c r="L109" t="str">
        <f t="shared" si="96"/>
        <v xml:space="preserve">   y1trnfcohort=""</v>
      </c>
      <c r="M109" t="str">
        <f t="shared" si="98"/>
        <v>y2trnfcohort</v>
      </c>
      <c r="N109" t="str">
        <f t="shared" ref="N109" si="112">CONCATENATE("   ",M109,MID($I$2,2,3))</f>
        <v xml:space="preserve">   y2trnfcohort=""</v>
      </c>
      <c r="O109" t="str">
        <f t="shared" si="85"/>
        <v>trnfcohort=$(y2trnfcohort),</v>
      </c>
      <c r="P109" t="str">
        <f t="shared" si="70"/>
        <v>cytrnfcohort</v>
      </c>
      <c r="Q109" t="str">
        <f t="shared" si="71"/>
        <v xml:space="preserve">   cytrnfcohort=""</v>
      </c>
      <c r="R109" t="str">
        <f t="shared" si="72"/>
        <v xml:space="preserve">          trnfcohort=$(cytrnfcohort),</v>
      </c>
      <c r="S109" t="str">
        <f t="shared" si="73"/>
        <v xml:space="preserve">          gactrept.trnfcohort as cytrnfcohort,</v>
      </c>
    </row>
    <row r="110" spans="2:19">
      <c r="B110" t="s">
        <v>171</v>
      </c>
      <c r="C110" t="str">
        <f t="shared" si="100"/>
        <v>TRNFRETAIN</v>
      </c>
      <c r="D110" t="s">
        <v>26</v>
      </c>
      <c r="E110" t="s">
        <v>6</v>
      </c>
      <c r="F110">
        <v>4</v>
      </c>
      <c r="H110" t="str">
        <f t="shared" si="93"/>
        <v>py1trnfretain</v>
      </c>
      <c r="I110" t="str">
        <f t="shared" si="96"/>
        <v xml:space="preserve">   py1trnfretain=""</v>
      </c>
      <c r="J110" t="str">
        <f t="shared" si="94"/>
        <v>trnfretain=$(py1trnfretain),</v>
      </c>
      <c r="K110" t="str">
        <f t="shared" si="97"/>
        <v>y1trnfretain</v>
      </c>
      <c r="L110" t="str">
        <f t="shared" si="96"/>
        <v xml:space="preserve">   y1trnfretain=""</v>
      </c>
      <c r="M110" t="str">
        <f t="shared" si="98"/>
        <v>y2trnfretain</v>
      </c>
      <c r="N110" t="str">
        <f t="shared" ref="N110" si="113">CONCATENATE("   ",M110,MID($I$2,2,3))</f>
        <v xml:space="preserve">   y2trnfretain=""</v>
      </c>
      <c r="O110" t="str">
        <f t="shared" si="85"/>
        <v>trnfretain=$(y2trnfretain),</v>
      </c>
      <c r="P110" t="str">
        <f t="shared" si="70"/>
        <v>cytrnfretain</v>
      </c>
      <c r="Q110" t="str">
        <f t="shared" si="71"/>
        <v xml:space="preserve">   cytrnfretain=""</v>
      </c>
      <c r="R110" t="str">
        <f t="shared" si="72"/>
        <v xml:space="preserve">          trnfretain=$(cytrnfretain),</v>
      </c>
      <c r="S110" t="str">
        <f t="shared" si="73"/>
        <v xml:space="preserve">          gactrept.trnfretain as cytrnfretain,</v>
      </c>
    </row>
    <row r="111" spans="2:19" s="11" customFormat="1">
      <c r="B111" s="11" t="s">
        <v>172</v>
      </c>
      <c r="C111" t="str">
        <f t="shared" si="100"/>
        <v/>
      </c>
      <c r="D111" s="11" t="s">
        <v>25</v>
      </c>
      <c r="E111" s="11" t="s">
        <v>8</v>
      </c>
      <c r="F111" s="11">
        <v>3</v>
      </c>
      <c r="H111" s="11" t="str">
        <f t="shared" si="93"/>
        <v>py1trnfretn</v>
      </c>
      <c r="I111" s="11" t="str">
        <f t="shared" si="96"/>
        <v xml:space="preserve">   py1trnfretn=""</v>
      </c>
      <c r="J111" s="11" t="str">
        <f t="shared" si="94"/>
        <v>trnfretn=$(py1trnfretn),</v>
      </c>
      <c r="K111" s="11" t="str">
        <f t="shared" si="97"/>
        <v>y1trnfretn</v>
      </c>
      <c r="L111" s="11" t="str">
        <f t="shared" si="96"/>
        <v xml:space="preserve">   y1trnfretn=""</v>
      </c>
      <c r="M111" s="11" t="str">
        <f t="shared" si="98"/>
        <v>y2trnfretn</v>
      </c>
      <c r="N111" s="11" t="str">
        <f t="shared" ref="N111" si="114">CONCATENATE("   ",M111,MID($I$2,2,3))</f>
        <v xml:space="preserve">   y2trnfretn=""</v>
      </c>
      <c r="P111" s="11" t="str">
        <f t="shared" si="70"/>
        <v/>
      </c>
      <c r="Q111" s="11" t="str">
        <f t="shared" si="71"/>
        <v/>
      </c>
      <c r="R111" t="str">
        <f t="shared" si="72"/>
        <v/>
      </c>
      <c r="S111" s="11" t="str">
        <f t="shared" si="73"/>
        <v/>
      </c>
    </row>
    <row r="112" spans="2:19">
      <c r="B112" t="s">
        <v>173</v>
      </c>
      <c r="C112" t="str">
        <f t="shared" si="100"/>
        <v>TRNFBACC</v>
      </c>
      <c r="D112" t="s">
        <v>26</v>
      </c>
      <c r="E112" t="s">
        <v>6</v>
      </c>
      <c r="F112">
        <v>4</v>
      </c>
      <c r="H112" t="str">
        <f t="shared" si="93"/>
        <v>py1trnfbacc</v>
      </c>
      <c r="I112" t="str">
        <f t="shared" si="96"/>
        <v xml:space="preserve">   py1trnfbacc=""</v>
      </c>
      <c r="J112" t="str">
        <f t="shared" si="94"/>
        <v>trnfbacc=$(py1trnfbacc),</v>
      </c>
      <c r="K112" t="str">
        <f t="shared" si="97"/>
        <v>y1trnfbacc</v>
      </c>
      <c r="L112" t="str">
        <f t="shared" si="96"/>
        <v xml:space="preserve">   y1trnfbacc=""</v>
      </c>
      <c r="M112" t="str">
        <f t="shared" si="98"/>
        <v>y2trnfbacc</v>
      </c>
      <c r="N112" t="str">
        <f t="shared" ref="N112" si="115">CONCATENATE("   ",M112,MID($I$2,2,3))</f>
        <v xml:space="preserve">   y2trnfbacc=""</v>
      </c>
      <c r="O112" t="str">
        <f t="shared" si="85"/>
        <v>trnfbacc=$(y2trnfbacc),</v>
      </c>
      <c r="P112" t="str">
        <f t="shared" si="70"/>
        <v>cytrnfbacc</v>
      </c>
      <c r="Q112" t="str">
        <f t="shared" si="71"/>
        <v xml:space="preserve">   cytrnfbacc=""</v>
      </c>
      <c r="R112" t="str">
        <f t="shared" si="72"/>
        <v xml:space="preserve">          trnfbacc=$(cytrnfbacc),</v>
      </c>
      <c r="S112" t="str">
        <f t="shared" si="73"/>
        <v xml:space="preserve">          gactrept.trnfbacc as cytrnfbacc,</v>
      </c>
    </row>
    <row r="113" spans="2:19">
      <c r="B113" t="s">
        <v>174</v>
      </c>
      <c r="C113" t="str">
        <f t="shared" si="100"/>
        <v>TRNFSUMMER</v>
      </c>
      <c r="D113" t="s">
        <v>26</v>
      </c>
      <c r="E113" t="s">
        <v>6</v>
      </c>
      <c r="F113">
        <v>4</v>
      </c>
      <c r="H113" t="str">
        <f t="shared" si="93"/>
        <v>py1trnfsummer</v>
      </c>
      <c r="I113" t="str">
        <f t="shared" si="96"/>
        <v xml:space="preserve">   py1trnfsummer=""</v>
      </c>
      <c r="J113" t="str">
        <f t="shared" si="94"/>
        <v>trnfsummer=$(py1trnfsummer),</v>
      </c>
      <c r="K113" t="str">
        <f t="shared" si="97"/>
        <v>y1trnfsummer</v>
      </c>
      <c r="L113" t="str">
        <f t="shared" si="96"/>
        <v xml:space="preserve">   y1trnfsummer=""</v>
      </c>
      <c r="M113" t="str">
        <f t="shared" si="98"/>
        <v>y2trnfsummer</v>
      </c>
      <c r="N113" t="str">
        <f t="shared" ref="N113" si="116">CONCATENATE("   ",M113,MID($I$2,2,3))</f>
        <v xml:space="preserve">   y2trnfsummer=""</v>
      </c>
      <c r="O113" t="str">
        <f t="shared" si="85"/>
        <v>trnfsummer=$(y2trnfsummer),</v>
      </c>
      <c r="P113" t="str">
        <f t="shared" si="70"/>
        <v>cytrnfsummer</v>
      </c>
      <c r="Q113" t="str">
        <f t="shared" si="71"/>
        <v xml:space="preserve">   cytrnfsummer=""</v>
      </c>
      <c r="R113" t="str">
        <f t="shared" si="72"/>
        <v xml:space="preserve">          trnfsummer=$(cytrnfsummer),</v>
      </c>
      <c r="S113" t="str">
        <f t="shared" si="73"/>
        <v xml:space="preserve">          gactrept.trnfsummer as cytrnfsummer,</v>
      </c>
    </row>
    <row r="114" spans="2:19">
      <c r="B114" t="s">
        <v>175</v>
      </c>
      <c r="C114" t="str">
        <f t="shared" si="100"/>
        <v>TRNFFALL</v>
      </c>
      <c r="D114" t="s">
        <v>26</v>
      </c>
      <c r="E114" t="s">
        <v>6</v>
      </c>
      <c r="F114">
        <v>4</v>
      </c>
      <c r="H114" t="str">
        <f t="shared" si="93"/>
        <v>py1trnffall</v>
      </c>
      <c r="I114" t="str">
        <f t="shared" si="96"/>
        <v xml:space="preserve">   py1trnffall=""</v>
      </c>
      <c r="J114" t="str">
        <f t="shared" si="94"/>
        <v>trnffall=$(py1trnffall),</v>
      </c>
      <c r="K114" t="str">
        <f t="shared" si="97"/>
        <v>y1trnffall</v>
      </c>
      <c r="L114" t="str">
        <f t="shared" si="96"/>
        <v xml:space="preserve">   y1trnffall=""</v>
      </c>
      <c r="M114" t="str">
        <f t="shared" si="98"/>
        <v>y2trnffall</v>
      </c>
      <c r="N114" t="str">
        <f t="shared" ref="N114" si="117">CONCATENATE("   ",M114,MID($I$2,2,3))</f>
        <v xml:space="preserve">   y2trnffall=""</v>
      </c>
      <c r="O114" t="str">
        <f t="shared" si="85"/>
        <v>trnffall=$(y2trnffall),</v>
      </c>
      <c r="P114" t="str">
        <f t="shared" si="70"/>
        <v>cytrnffall</v>
      </c>
      <c r="Q114" t="str">
        <f t="shared" si="71"/>
        <v xml:space="preserve">   cytrnffall=""</v>
      </c>
      <c r="R114" t="str">
        <f t="shared" si="72"/>
        <v xml:space="preserve">          trnffall=$(cytrnffall),</v>
      </c>
      <c r="S114" t="str">
        <f t="shared" si="73"/>
        <v xml:space="preserve">          gactrept.trnffall as cytrnffall,</v>
      </c>
    </row>
    <row r="115" spans="2:19">
      <c r="B115" t="s">
        <v>176</v>
      </c>
      <c r="C115" t="str">
        <f t="shared" si="100"/>
        <v>TRNFWINTER</v>
      </c>
      <c r="D115" t="s">
        <v>26</v>
      </c>
      <c r="E115" t="s">
        <v>6</v>
      </c>
      <c r="F115">
        <v>4</v>
      </c>
      <c r="H115" t="str">
        <f t="shared" si="93"/>
        <v>py1trnfwinter</v>
      </c>
      <c r="I115" t="str">
        <f t="shared" si="96"/>
        <v xml:space="preserve">   py1trnfwinter=""</v>
      </c>
      <c r="J115" t="str">
        <f t="shared" si="94"/>
        <v>trnfwinter=$(py1trnfwinter),</v>
      </c>
      <c r="K115" t="str">
        <f t="shared" si="97"/>
        <v>y1trnfwinter</v>
      </c>
      <c r="L115" t="str">
        <f t="shared" si="96"/>
        <v xml:space="preserve">   y1trnfwinter=""</v>
      </c>
      <c r="M115" t="str">
        <f t="shared" si="98"/>
        <v>y2trnfwinter</v>
      </c>
      <c r="N115" t="str">
        <f t="shared" ref="N115" si="118">CONCATENATE("   ",M115,MID($I$2,2,3))</f>
        <v xml:space="preserve">   y2trnfwinter=""</v>
      </c>
      <c r="O115" t="str">
        <f t="shared" si="85"/>
        <v>trnfwinter=$(y2trnfwinter),</v>
      </c>
      <c r="P115" t="str">
        <f t="shared" si="70"/>
        <v>cytrnfwinter</v>
      </c>
      <c r="Q115" t="str">
        <f t="shared" si="71"/>
        <v xml:space="preserve">   cytrnfwinter=""</v>
      </c>
      <c r="R115" t="str">
        <f t="shared" si="72"/>
        <v xml:space="preserve">          trnfwinter=$(cytrnfwinter),</v>
      </c>
      <c r="S115" t="str">
        <f t="shared" si="73"/>
        <v xml:space="preserve">          gactrept.trnfwinter as cytrnfwinter,</v>
      </c>
    </row>
    <row r="116" spans="2:19">
      <c r="B116" t="s">
        <v>177</v>
      </c>
      <c r="C116" t="str">
        <f t="shared" si="100"/>
        <v>TRNFSPRING</v>
      </c>
      <c r="D116" t="s">
        <v>26</v>
      </c>
      <c r="E116" t="s">
        <v>6</v>
      </c>
      <c r="F116">
        <v>4</v>
      </c>
      <c r="H116" t="str">
        <f t="shared" si="93"/>
        <v>py1trnfspring</v>
      </c>
      <c r="I116" t="str">
        <f t="shared" si="96"/>
        <v xml:space="preserve">   py1trnfspring=""</v>
      </c>
      <c r="J116" t="str">
        <f t="shared" si="94"/>
        <v>trnfspring=$(py1trnfspring),</v>
      </c>
      <c r="K116" t="str">
        <f t="shared" si="97"/>
        <v>y1trnfspring</v>
      </c>
      <c r="L116" t="str">
        <f t="shared" si="96"/>
        <v xml:space="preserve">   y1trnfspring=""</v>
      </c>
      <c r="M116" t="str">
        <f t="shared" si="98"/>
        <v>y2trnfspring</v>
      </c>
      <c r="N116" t="str">
        <f t="shared" ref="N116" si="119">CONCATENATE("   ",M116,MID($I$2,2,3))</f>
        <v xml:space="preserve">   y2trnfspring=""</v>
      </c>
      <c r="O116" t="str">
        <f t="shared" si="85"/>
        <v>trnfspring=$(y2trnfspring),</v>
      </c>
      <c r="P116" t="str">
        <f t="shared" si="70"/>
        <v>cytrnfspring</v>
      </c>
      <c r="Q116" t="str">
        <f t="shared" si="71"/>
        <v xml:space="preserve">   cytrnfspring=""</v>
      </c>
      <c r="R116" t="str">
        <f t="shared" si="72"/>
        <v xml:space="preserve">          trnfspring=$(cytrnfspring),</v>
      </c>
      <c r="S116" t="str">
        <f t="shared" si="73"/>
        <v xml:space="preserve">          gactrept.trnfspring as cytrnfspring,</v>
      </c>
    </row>
    <row r="117" spans="2:19">
      <c r="B117" t="s">
        <v>179</v>
      </c>
      <c r="C117" t="str">
        <f t="shared" si="100"/>
        <v>TRNFEXCSU</v>
      </c>
      <c r="D117" t="s">
        <v>26</v>
      </c>
      <c r="E117" t="s">
        <v>6</v>
      </c>
      <c r="F117">
        <v>4</v>
      </c>
      <c r="H117" t="str">
        <f t="shared" si="93"/>
        <v>py1trnfexcsu</v>
      </c>
      <c r="I117" t="str">
        <f t="shared" si="96"/>
        <v xml:space="preserve">   py1trnfexcsu=""</v>
      </c>
      <c r="J117" t="str">
        <f t="shared" si="94"/>
        <v>trnfexcsu=$(py1trnfexcsu),</v>
      </c>
      <c r="K117" t="str">
        <f t="shared" si="97"/>
        <v>y1trnfexcsu</v>
      </c>
      <c r="L117" t="str">
        <f t="shared" si="96"/>
        <v xml:space="preserve">   y1trnfexcsu=""</v>
      </c>
      <c r="M117" t="str">
        <f t="shared" si="98"/>
        <v>y2trnfexcsu</v>
      </c>
      <c r="N117" t="str">
        <f t="shared" ref="N117" si="120">CONCATENATE("   ",M117,MID($I$2,2,3))</f>
        <v xml:space="preserve">   y2trnfexcsu=""</v>
      </c>
      <c r="O117" t="str">
        <f t="shared" si="85"/>
        <v>trnfexcsu=$(y2trnfexcsu),</v>
      </c>
      <c r="P117" t="str">
        <f t="shared" si="70"/>
        <v>cytrnfexcsu</v>
      </c>
      <c r="Q117" t="str">
        <f t="shared" si="71"/>
        <v xml:space="preserve">   cytrnfexcsu=""</v>
      </c>
      <c r="R117" t="str">
        <f t="shared" si="72"/>
        <v xml:space="preserve">          trnfexcsu=$(cytrnfexcsu),</v>
      </c>
      <c r="S117" t="str">
        <f t="shared" si="73"/>
        <v xml:space="preserve">          gactrept.trnfexcsu as cytrnfexcsu,</v>
      </c>
    </row>
    <row r="118" spans="2:19">
      <c r="B118" t="s">
        <v>178</v>
      </c>
      <c r="C118" t="str">
        <f t="shared" si="100"/>
        <v>TRNFEXCFL</v>
      </c>
      <c r="D118" t="s">
        <v>26</v>
      </c>
      <c r="E118" t="s">
        <v>6</v>
      </c>
      <c r="F118">
        <v>4</v>
      </c>
      <c r="H118" t="str">
        <f t="shared" si="93"/>
        <v>py1trnfexcfl</v>
      </c>
      <c r="I118" t="str">
        <f t="shared" si="96"/>
        <v xml:space="preserve">   py1trnfexcfl=""</v>
      </c>
      <c r="J118" t="str">
        <f t="shared" si="94"/>
        <v>trnfexcfl=$(py1trnfexcfl),</v>
      </c>
      <c r="K118" t="str">
        <f t="shared" si="97"/>
        <v>y1trnfexcfl</v>
      </c>
      <c r="L118" t="str">
        <f t="shared" si="96"/>
        <v xml:space="preserve">   y1trnfexcfl=""</v>
      </c>
      <c r="M118" t="str">
        <f t="shared" si="98"/>
        <v>y2trnfexcfl</v>
      </c>
      <c r="N118" t="str">
        <f t="shared" ref="N118" si="121">CONCATENATE("   ",M118,MID($I$2,2,3))</f>
        <v xml:space="preserve">   y2trnfexcfl=""</v>
      </c>
      <c r="O118" t="str">
        <f t="shared" si="85"/>
        <v>trnfexcfl=$(y2trnfexcfl),</v>
      </c>
      <c r="P118" t="str">
        <f t="shared" si="70"/>
        <v>cytrnfexcfl</v>
      </c>
      <c r="Q118" t="str">
        <f t="shared" si="71"/>
        <v xml:space="preserve">   cytrnfexcfl=""</v>
      </c>
      <c r="R118" t="str">
        <f t="shared" si="72"/>
        <v xml:space="preserve">          trnfexcfl=$(cytrnfexcfl),</v>
      </c>
      <c r="S118" t="str">
        <f t="shared" si="73"/>
        <v xml:space="preserve">          gactrept.trnfexcfl as cytrnfexcfl,</v>
      </c>
    </row>
    <row r="119" spans="2:19">
      <c r="B119" t="s">
        <v>183</v>
      </c>
      <c r="C119" t="str">
        <f t="shared" si="100"/>
        <v>TRNFEXCWN</v>
      </c>
      <c r="D119" t="s">
        <v>26</v>
      </c>
      <c r="E119" t="s">
        <v>6</v>
      </c>
      <c r="F119">
        <v>4</v>
      </c>
      <c r="H119" t="str">
        <f t="shared" si="93"/>
        <v>py1trnfexcwn</v>
      </c>
      <c r="I119" t="str">
        <f t="shared" si="96"/>
        <v xml:space="preserve">   py1trnfexcwn=""</v>
      </c>
      <c r="J119" t="str">
        <f t="shared" si="94"/>
        <v>trnfexcwn=$(py1trnfexcwn),</v>
      </c>
      <c r="K119" t="str">
        <f t="shared" si="97"/>
        <v>y1trnfexcwn</v>
      </c>
      <c r="L119" t="str">
        <f t="shared" si="96"/>
        <v xml:space="preserve">   y1trnfexcwn=""</v>
      </c>
      <c r="M119" t="str">
        <f t="shared" si="98"/>
        <v>y2trnfexcwn</v>
      </c>
      <c r="N119" t="str">
        <f t="shared" ref="N119" si="122">CONCATENATE("   ",M119,MID($I$2,2,3))</f>
        <v xml:space="preserve">   y2trnfexcwn=""</v>
      </c>
      <c r="O119" t="str">
        <f t="shared" si="85"/>
        <v>trnfexcwn=$(y2trnfexcwn),</v>
      </c>
      <c r="P119" t="str">
        <f t="shared" si="70"/>
        <v>cytrnfexcwn</v>
      </c>
      <c r="Q119" t="str">
        <f t="shared" si="71"/>
        <v xml:space="preserve">   cytrnfexcwn=""</v>
      </c>
      <c r="R119" t="str">
        <f t="shared" si="72"/>
        <v xml:space="preserve">          trnfexcwn=$(cytrnfexcwn),</v>
      </c>
      <c r="S119" t="str">
        <f t="shared" si="73"/>
        <v xml:space="preserve">          gactrept.trnfexcwn as cytrnfexcwn,</v>
      </c>
    </row>
    <row r="120" spans="2:19">
      <c r="B120" t="s">
        <v>180</v>
      </c>
      <c r="C120" t="str">
        <f t="shared" si="100"/>
        <v>TRNFEXCSP</v>
      </c>
      <c r="D120" t="s">
        <v>26</v>
      </c>
      <c r="E120" t="s">
        <v>6</v>
      </c>
      <c r="F120">
        <v>4</v>
      </c>
      <c r="H120" t="str">
        <f t="shared" si="93"/>
        <v>py1trnfexcsp</v>
      </c>
      <c r="I120" t="str">
        <f t="shared" si="96"/>
        <v xml:space="preserve">   py1trnfexcsp=""</v>
      </c>
      <c r="J120" t="str">
        <f t="shared" si="94"/>
        <v>trnfexcsp=$(py1trnfexcsp),</v>
      </c>
      <c r="K120" t="str">
        <f t="shared" si="97"/>
        <v>y1trnfexcsp</v>
      </c>
      <c r="L120" t="str">
        <f t="shared" si="96"/>
        <v xml:space="preserve">   y1trnfexcsp=""</v>
      </c>
      <c r="M120" t="str">
        <f t="shared" si="98"/>
        <v>y2trnfexcsp</v>
      </c>
      <c r="N120" t="str">
        <f t="shared" ref="N120" si="123">CONCATENATE("   ",M120,MID($I$2,2,3))</f>
        <v xml:space="preserve">   y2trnfexcsp=""</v>
      </c>
      <c r="O120" t="str">
        <f t="shared" si="85"/>
        <v>trnfexcsp=$(y2trnfexcsp),</v>
      </c>
      <c r="P120" t="str">
        <f t="shared" si="70"/>
        <v>cytrnfexcsp</v>
      </c>
      <c r="Q120" t="str">
        <f t="shared" si="71"/>
        <v xml:space="preserve">   cytrnfexcsp=""</v>
      </c>
      <c r="R120" t="str">
        <f t="shared" si="72"/>
        <v xml:space="preserve">          trnfexcsp=$(cytrnfexcsp),</v>
      </c>
      <c r="S120" t="str">
        <f t="shared" si="73"/>
        <v xml:space="preserve">          gactrept.trnfexcsp as cytrnfexcsp,</v>
      </c>
    </row>
    <row r="121" spans="2:19" s="11" customFormat="1">
      <c r="B121" s="11" t="s">
        <v>184</v>
      </c>
      <c r="C121" t="str">
        <f t="shared" si="100"/>
        <v/>
      </c>
      <c r="D121" s="11" t="s">
        <v>25</v>
      </c>
      <c r="E121" s="11" t="s">
        <v>8</v>
      </c>
      <c r="F121" s="11">
        <v>3</v>
      </c>
      <c r="H121" s="11" t="str">
        <f t="shared" si="93"/>
        <v>py1trnfexcsur</v>
      </c>
      <c r="I121" s="11" t="str">
        <f t="shared" si="96"/>
        <v xml:space="preserve">   py1trnfexcsur=""</v>
      </c>
      <c r="J121" s="11" t="str">
        <f t="shared" si="94"/>
        <v>trnfexcsur=$(py1trnfexcsur),</v>
      </c>
      <c r="K121" s="11" t="str">
        <f t="shared" si="97"/>
        <v>y1trnfexcsur</v>
      </c>
      <c r="L121" s="11" t="str">
        <f t="shared" si="96"/>
        <v xml:space="preserve">   y1trnfexcsur=""</v>
      </c>
      <c r="M121" s="11" t="str">
        <f t="shared" si="98"/>
        <v>y2trnfexcsur</v>
      </c>
      <c r="N121" s="11" t="str">
        <f t="shared" ref="N121" si="124">CONCATENATE("   ",M121,MID($I$2,2,3))</f>
        <v xml:space="preserve">   y2trnfexcsur=""</v>
      </c>
      <c r="P121" s="11" t="str">
        <f t="shared" si="70"/>
        <v/>
      </c>
      <c r="Q121" s="11" t="str">
        <f t="shared" si="71"/>
        <v/>
      </c>
      <c r="R121" t="str">
        <f t="shared" si="72"/>
        <v/>
      </c>
      <c r="S121" s="11" t="str">
        <f t="shared" si="73"/>
        <v/>
      </c>
    </row>
    <row r="122" spans="2:19" s="11" customFormat="1">
      <c r="B122" s="11" t="s">
        <v>182</v>
      </c>
      <c r="C122" t="str">
        <f t="shared" si="100"/>
        <v/>
      </c>
      <c r="D122" s="11" t="s">
        <v>25</v>
      </c>
      <c r="E122" s="11" t="s">
        <v>8</v>
      </c>
      <c r="F122" s="11">
        <v>3</v>
      </c>
      <c r="H122" s="11" t="str">
        <f t="shared" si="93"/>
        <v>py1trnfexcflr</v>
      </c>
      <c r="I122" s="11" t="str">
        <f t="shared" si="96"/>
        <v xml:space="preserve">   py1trnfexcflr=""</v>
      </c>
      <c r="J122" s="11" t="str">
        <f t="shared" si="94"/>
        <v>trnfexcflr=$(py1trnfexcflr),</v>
      </c>
      <c r="K122" s="11" t="str">
        <f t="shared" si="97"/>
        <v>y1trnfexcflr</v>
      </c>
      <c r="L122" s="11" t="str">
        <f t="shared" si="96"/>
        <v xml:space="preserve">   y1trnfexcflr=""</v>
      </c>
      <c r="M122" s="11" t="str">
        <f t="shared" si="98"/>
        <v>y2trnfexcflr</v>
      </c>
      <c r="N122" s="11" t="str">
        <f t="shared" ref="N122" si="125">CONCATENATE("   ",M122,MID($I$2,2,3))</f>
        <v xml:space="preserve">   y2trnfexcflr=""</v>
      </c>
      <c r="P122" s="11" t="str">
        <f t="shared" si="70"/>
        <v/>
      </c>
      <c r="Q122" s="11" t="str">
        <f t="shared" si="71"/>
        <v/>
      </c>
      <c r="R122" t="str">
        <f t="shared" si="72"/>
        <v/>
      </c>
      <c r="S122" s="11" t="str">
        <f t="shared" si="73"/>
        <v/>
      </c>
    </row>
    <row r="123" spans="2:19" s="11" customFormat="1">
      <c r="B123" s="11" t="s">
        <v>185</v>
      </c>
      <c r="C123" t="str">
        <f t="shared" si="100"/>
        <v/>
      </c>
      <c r="D123" s="11" t="s">
        <v>25</v>
      </c>
      <c r="E123" s="11" t="s">
        <v>8</v>
      </c>
      <c r="F123" s="11">
        <v>3</v>
      </c>
      <c r="H123" s="11" t="str">
        <f t="shared" si="93"/>
        <v>py1trnfexcwnr</v>
      </c>
      <c r="I123" s="11" t="str">
        <f t="shared" si="96"/>
        <v xml:space="preserve">   py1trnfexcwnr=""</v>
      </c>
      <c r="J123" s="11" t="str">
        <f t="shared" si="94"/>
        <v>trnfexcwnr=$(py1trnfexcwnr),</v>
      </c>
      <c r="K123" s="11" t="str">
        <f t="shared" si="97"/>
        <v>y1trnfexcwnr</v>
      </c>
      <c r="L123" s="11" t="str">
        <f t="shared" si="96"/>
        <v xml:space="preserve">   y1trnfexcwnr=""</v>
      </c>
      <c r="M123" s="11" t="str">
        <f t="shared" si="98"/>
        <v>y2trnfexcwnr</v>
      </c>
      <c r="N123" s="11" t="str">
        <f t="shared" ref="N123" si="126">CONCATENATE("   ",M123,MID($I$2,2,3))</f>
        <v xml:space="preserve">   y2trnfexcwnr=""</v>
      </c>
      <c r="P123" s="11" t="str">
        <f t="shared" si="70"/>
        <v/>
      </c>
      <c r="Q123" s="11" t="str">
        <f t="shared" si="71"/>
        <v/>
      </c>
      <c r="R123" t="str">
        <f t="shared" si="72"/>
        <v/>
      </c>
      <c r="S123" s="11" t="str">
        <f t="shared" si="73"/>
        <v/>
      </c>
    </row>
    <row r="124" spans="2:19" s="11" customFormat="1">
      <c r="B124" s="11" t="s">
        <v>181</v>
      </c>
      <c r="C124" t="str">
        <f t="shared" si="100"/>
        <v/>
      </c>
      <c r="D124" s="11" t="s">
        <v>25</v>
      </c>
      <c r="E124" s="11" t="s">
        <v>8</v>
      </c>
      <c r="F124" s="11">
        <v>3</v>
      </c>
      <c r="H124" s="11" t="str">
        <f t="shared" si="93"/>
        <v>py1trnfexcspr</v>
      </c>
      <c r="I124" s="11" t="str">
        <f t="shared" si="96"/>
        <v xml:space="preserve">   py1trnfexcspr=""</v>
      </c>
      <c r="J124" s="11" t="str">
        <f t="shared" si="94"/>
        <v>trnfexcspr=$(py1trnfexcspr),</v>
      </c>
      <c r="K124" s="11" t="str">
        <f t="shared" si="97"/>
        <v>y1trnfexcspr</v>
      </c>
      <c r="L124" s="11" t="str">
        <f t="shared" si="96"/>
        <v xml:space="preserve">   y1trnfexcspr=""</v>
      </c>
      <c r="M124" s="11" t="str">
        <f t="shared" si="98"/>
        <v>y2trnfexcspr</v>
      </c>
      <c r="N124" s="11" t="str">
        <f t="shared" ref="N124" si="127">CONCATENATE("   ",M124,MID($I$2,2,3))</f>
        <v xml:space="preserve">   y2trnfexcspr=""</v>
      </c>
      <c r="P124" s="11" t="str">
        <f t="shared" si="70"/>
        <v/>
      </c>
      <c r="Q124" s="11" t="str">
        <f t="shared" si="71"/>
        <v/>
      </c>
      <c r="R124" t="str">
        <f t="shared" si="72"/>
        <v/>
      </c>
      <c r="S124" s="11" t="str">
        <f t="shared" si="73"/>
        <v/>
      </c>
    </row>
    <row r="125" spans="2:19">
      <c r="B125" t="s">
        <v>186</v>
      </c>
      <c r="C125" t="str">
        <f t="shared" si="100"/>
        <v>ARTCENROLL</v>
      </c>
      <c r="D125" t="s">
        <v>26</v>
      </c>
      <c r="E125" t="s">
        <v>6</v>
      </c>
      <c r="F125">
        <v>3</v>
      </c>
      <c r="H125" t="str">
        <f t="shared" si="93"/>
        <v>py1artcenroll</v>
      </c>
      <c r="I125" t="str">
        <f t="shared" si="96"/>
        <v xml:space="preserve">   py1artcenroll=""</v>
      </c>
      <c r="J125" t="str">
        <f t="shared" si="94"/>
        <v>artcenroll=$(py1artcenroll),</v>
      </c>
      <c r="K125" t="str">
        <f t="shared" si="97"/>
        <v>y1artcenroll</v>
      </c>
      <c r="L125" t="str">
        <f t="shared" si="96"/>
        <v xml:space="preserve">   y1artcenroll=""</v>
      </c>
      <c r="M125" t="str">
        <f t="shared" si="98"/>
        <v>y2artcenroll</v>
      </c>
      <c r="N125" t="str">
        <f t="shared" ref="N125" si="128">CONCATENATE("   ",M125,MID($I$2,2,3))</f>
        <v xml:space="preserve">   y2artcenroll=""</v>
      </c>
      <c r="O125" t="str">
        <f t="shared" si="85"/>
        <v>artcenroll=$(y2artcenroll),</v>
      </c>
      <c r="P125" t="str">
        <f t="shared" si="70"/>
        <v>cyartcenroll</v>
      </c>
      <c r="Q125" t="str">
        <f t="shared" si="71"/>
        <v xml:space="preserve">   cyartcenroll=""</v>
      </c>
      <c r="R125" t="str">
        <f t="shared" si="72"/>
        <v xml:space="preserve">          artcenroll=$(cyartcenroll),</v>
      </c>
      <c r="S125" t="str">
        <f t="shared" si="73"/>
        <v xml:space="preserve">          gactrept.artcenroll as cyartcenroll,</v>
      </c>
    </row>
    <row r="126" spans="2:19">
      <c r="B126" t="s">
        <v>187</v>
      </c>
      <c r="C126" t="str">
        <f t="shared" si="100"/>
        <v>ARTCRETAIN</v>
      </c>
      <c r="D126" t="s">
        <v>26</v>
      </c>
      <c r="E126" t="s">
        <v>6</v>
      </c>
      <c r="F126">
        <v>3</v>
      </c>
      <c r="H126" t="str">
        <f t="shared" si="93"/>
        <v>py1artcretain</v>
      </c>
      <c r="I126" t="str">
        <f t="shared" si="96"/>
        <v xml:space="preserve">   py1artcretain=""</v>
      </c>
      <c r="J126" t="str">
        <f t="shared" si="94"/>
        <v>artcretain=$(py1artcretain),</v>
      </c>
      <c r="K126" t="str">
        <f t="shared" si="97"/>
        <v>y1artcretain</v>
      </c>
      <c r="L126" t="str">
        <f t="shared" si="96"/>
        <v xml:space="preserve">   y1artcretain=""</v>
      </c>
      <c r="M126" t="str">
        <f t="shared" si="98"/>
        <v>y2artcretain</v>
      </c>
      <c r="N126" t="str">
        <f t="shared" ref="N126" si="129">CONCATENATE("   ",M126,MID($I$2,2,3))</f>
        <v xml:space="preserve">   y2artcretain=""</v>
      </c>
      <c r="O126" t="str">
        <f t="shared" si="85"/>
        <v>artcretain=$(y2artcretain),</v>
      </c>
      <c r="P126" t="str">
        <f t="shared" si="70"/>
        <v>cyartcretain</v>
      </c>
      <c r="Q126" t="str">
        <f t="shared" si="71"/>
        <v xml:space="preserve">   cyartcretain=""</v>
      </c>
      <c r="R126" t="str">
        <f t="shared" si="72"/>
        <v xml:space="preserve">          artcretain=$(cyartcretain),</v>
      </c>
      <c r="S126" t="str">
        <f t="shared" si="73"/>
        <v xml:space="preserve">          gactrept.artcretain as cyartcretain,</v>
      </c>
    </row>
    <row r="127" spans="2:19" s="11" customFormat="1">
      <c r="B127" s="11" t="s">
        <v>188</v>
      </c>
      <c r="C127" t="str">
        <f t="shared" si="100"/>
        <v/>
      </c>
      <c r="D127" s="11" t="s">
        <v>25</v>
      </c>
      <c r="E127" s="11" t="s">
        <v>8</v>
      </c>
      <c r="F127" s="11">
        <v>3</v>
      </c>
      <c r="H127" s="11" t="str">
        <f t="shared" si="93"/>
        <v>py1artcretnrt</v>
      </c>
      <c r="I127" s="11" t="str">
        <f t="shared" si="96"/>
        <v xml:space="preserve">   py1artcretnrt=""</v>
      </c>
      <c r="J127" s="11" t="str">
        <f t="shared" si="94"/>
        <v>artcretnrt=$(py1artcretnrt),</v>
      </c>
      <c r="K127" s="11" t="str">
        <f t="shared" si="97"/>
        <v>y1artcretnrt</v>
      </c>
      <c r="L127" s="11" t="str">
        <f t="shared" si="96"/>
        <v xml:space="preserve">   y1artcretnrt=""</v>
      </c>
      <c r="M127" s="11" t="str">
        <f t="shared" si="98"/>
        <v>y2artcretnrt</v>
      </c>
      <c r="N127" s="11" t="str">
        <f t="shared" ref="N127" si="130">CONCATENATE("   ",M127,MID($I$2,2,3))</f>
        <v xml:space="preserve">   y2artcretnrt=""</v>
      </c>
      <c r="P127" s="11" t="str">
        <f t="shared" si="70"/>
        <v/>
      </c>
      <c r="Q127" s="11" t="str">
        <f t="shared" si="71"/>
        <v/>
      </c>
      <c r="R127" t="str">
        <f t="shared" si="72"/>
        <v/>
      </c>
      <c r="S127" s="11" t="str">
        <f t="shared" si="73"/>
        <v/>
      </c>
    </row>
    <row r="128" spans="2:19">
      <c r="B128" t="s">
        <v>189</v>
      </c>
      <c r="C128" t="str">
        <f t="shared" si="100"/>
        <v>ARTCCMPL</v>
      </c>
      <c r="D128" t="s">
        <v>26</v>
      </c>
      <c r="E128" t="s">
        <v>6</v>
      </c>
      <c r="F128">
        <v>5</v>
      </c>
      <c r="H128" t="str">
        <f t="shared" si="93"/>
        <v>py1artccmpl</v>
      </c>
      <c r="I128" t="str">
        <f t="shared" si="96"/>
        <v xml:space="preserve">   py1artccmpl=""</v>
      </c>
      <c r="J128" t="str">
        <f t="shared" si="94"/>
        <v>artccmpl=$(py1artccmpl),</v>
      </c>
      <c r="K128" t="str">
        <f t="shared" si="97"/>
        <v>y1artccmpl</v>
      </c>
      <c r="L128" t="str">
        <f t="shared" si="96"/>
        <v xml:space="preserve">   y1artccmpl=""</v>
      </c>
      <c r="M128" t="str">
        <f t="shared" si="98"/>
        <v>y2artccmpl</v>
      </c>
      <c r="N128" t="str">
        <f t="shared" ref="N128" si="131">CONCATENATE("   ",M128,MID($I$2,2,3))</f>
        <v xml:space="preserve">   y2artccmpl=""</v>
      </c>
      <c r="O128" t="str">
        <f t="shared" si="85"/>
        <v>artccmpl=$(y2artccmpl),</v>
      </c>
      <c r="P128" t="str">
        <f t="shared" si="70"/>
        <v>cyartccmpl</v>
      </c>
      <c r="Q128" t="str">
        <f t="shared" si="71"/>
        <v xml:space="preserve">   cyartccmpl=""</v>
      </c>
      <c r="R128" t="str">
        <f t="shared" si="72"/>
        <v xml:space="preserve">          artccmpl=$(cyartccmpl),</v>
      </c>
      <c r="S128" t="str">
        <f t="shared" si="73"/>
        <v xml:space="preserve">          gactrept.artccmpl as cyartccmpl,</v>
      </c>
    </row>
    <row r="129" spans="2:19">
      <c r="B129" t="s">
        <v>190</v>
      </c>
      <c r="C129" t="str">
        <f t="shared" si="100"/>
        <v>REFER</v>
      </c>
      <c r="D129" t="s">
        <v>26</v>
      </c>
      <c r="E129" t="s">
        <v>6</v>
      </c>
      <c r="F129">
        <v>3</v>
      </c>
      <c r="H129" t="str">
        <f t="shared" si="93"/>
        <v>py1refer</v>
      </c>
      <c r="I129" t="str">
        <f t="shared" si="96"/>
        <v xml:space="preserve">   py1refer=""</v>
      </c>
      <c r="J129" t="str">
        <f t="shared" si="94"/>
        <v>refer=$(py1refer),</v>
      </c>
      <c r="K129" t="str">
        <f t="shared" si="97"/>
        <v>y1refer</v>
      </c>
      <c r="L129" t="str">
        <f t="shared" si="96"/>
        <v xml:space="preserve">   y1refer=""</v>
      </c>
      <c r="M129" t="str">
        <f t="shared" si="98"/>
        <v>y2refer</v>
      </c>
      <c r="N129" t="str">
        <f t="shared" ref="N129" si="132">CONCATENATE("   ",M129,MID($I$2,2,3))</f>
        <v xml:space="preserve">   y2refer=""</v>
      </c>
      <c r="O129" t="str">
        <f t="shared" si="85"/>
        <v>refer=$(y2refer),</v>
      </c>
      <c r="P129" t="str">
        <f t="shared" si="70"/>
        <v>cyrefer</v>
      </c>
      <c r="Q129" t="str">
        <f t="shared" si="71"/>
        <v xml:space="preserve">   cyrefer=""</v>
      </c>
      <c r="R129" t="str">
        <f t="shared" si="72"/>
        <v xml:space="preserve">          refer=$(cyrefer),</v>
      </c>
      <c r="S129" t="str">
        <f t="shared" si="73"/>
        <v xml:space="preserve">          gactrept.refer as cyrefer,</v>
      </c>
    </row>
    <row r="130" spans="2:19">
      <c r="B130" t="s">
        <v>191</v>
      </c>
      <c r="C130" t="str">
        <f t="shared" si="100"/>
        <v>REFERENRL</v>
      </c>
      <c r="D130" t="s">
        <v>26</v>
      </c>
      <c r="E130" t="s">
        <v>6</v>
      </c>
      <c r="F130">
        <v>3</v>
      </c>
      <c r="H130" t="str">
        <f t="shared" si="93"/>
        <v>py1referenrl</v>
      </c>
      <c r="I130" t="str">
        <f t="shared" si="96"/>
        <v xml:space="preserve">   py1referenrl=""</v>
      </c>
      <c r="J130" t="str">
        <f t="shared" si="94"/>
        <v>referenrl=$(py1referenrl),</v>
      </c>
      <c r="K130" t="str">
        <f t="shared" si="97"/>
        <v>y1referenrl</v>
      </c>
      <c r="L130" t="str">
        <f t="shared" si="96"/>
        <v xml:space="preserve">   y1referenrl=""</v>
      </c>
      <c r="M130" t="str">
        <f t="shared" si="98"/>
        <v>y2referenrl</v>
      </c>
      <c r="N130" t="str">
        <f t="shared" ref="N130" si="133">CONCATENATE("   ",M130,MID($I$2,2,3))</f>
        <v xml:space="preserve">   y2referenrl=""</v>
      </c>
      <c r="O130" t="str">
        <f t="shared" si="85"/>
        <v>referenrl=$(y2referenrl),</v>
      </c>
      <c r="P130" t="str">
        <f t="shared" si="70"/>
        <v>cyreferenrl</v>
      </c>
      <c r="Q130" t="str">
        <f t="shared" si="71"/>
        <v xml:space="preserve">   cyreferenrl=""</v>
      </c>
      <c r="R130" t="str">
        <f t="shared" si="72"/>
        <v xml:space="preserve">          referenrl=$(cyreferenrl),</v>
      </c>
      <c r="S130" t="str">
        <f t="shared" si="73"/>
        <v xml:space="preserve">          gactrept.referenrl as cyreferenrl,</v>
      </c>
    </row>
    <row r="131" spans="2:19">
      <c r="B131" t="s">
        <v>192</v>
      </c>
      <c r="C131" t="str">
        <f t="shared" si="100"/>
        <v>LTDENRL</v>
      </c>
      <c r="D131" t="s">
        <v>26</v>
      </c>
      <c r="E131" t="s">
        <v>6</v>
      </c>
      <c r="F131">
        <v>4</v>
      </c>
      <c r="H131" t="str">
        <f t="shared" si="93"/>
        <v>py1ltdenrl</v>
      </c>
      <c r="I131" t="str">
        <f t="shared" si="96"/>
        <v xml:space="preserve">   py1ltdenrl=""</v>
      </c>
      <c r="J131" t="str">
        <f t="shared" si="94"/>
        <v>ltdenrl=$(py1ltdenrl),</v>
      </c>
      <c r="K131" t="str">
        <f t="shared" si="97"/>
        <v>y1ltdenrl</v>
      </c>
      <c r="L131" t="str">
        <f t="shared" si="96"/>
        <v xml:space="preserve">   y1ltdenrl=""</v>
      </c>
      <c r="M131" t="str">
        <f t="shared" si="98"/>
        <v>y2ltdenrl</v>
      </c>
      <c r="N131" t="str">
        <f t="shared" ref="N131" si="134">CONCATENATE("   ",M131,MID($I$2,2,3))</f>
        <v xml:space="preserve">   y2ltdenrl=""</v>
      </c>
      <c r="O131" t="str">
        <f t="shared" si="85"/>
        <v>ltdenrl=$(y2ltdenrl),</v>
      </c>
      <c r="P131" t="str">
        <f t="shared" si="70"/>
        <v>cyltdenrl</v>
      </c>
      <c r="Q131" t="str">
        <f t="shared" si="71"/>
        <v xml:space="preserve">   cyltdenrl=""</v>
      </c>
      <c r="R131" t="str">
        <f t="shared" si="72"/>
        <v xml:space="preserve">          ltdenrl=$(cyltdenrl),</v>
      </c>
      <c r="S131" t="str">
        <f t="shared" si="73"/>
        <v xml:space="preserve">          gactrept.ltdenrl as cyltdenrl,</v>
      </c>
    </row>
    <row r="132" spans="2:19">
      <c r="B132" t="s">
        <v>193</v>
      </c>
      <c r="C132" t="str">
        <f t="shared" si="100"/>
        <v>LTDCMPL</v>
      </c>
      <c r="D132" t="s">
        <v>26</v>
      </c>
      <c r="E132" t="s">
        <v>6</v>
      </c>
      <c r="F132">
        <v>4</v>
      </c>
      <c r="H132" t="str">
        <f t="shared" si="93"/>
        <v>py1ltdcmpl</v>
      </c>
      <c r="I132" t="str">
        <f t="shared" si="96"/>
        <v xml:space="preserve">   py1ltdcmpl=""</v>
      </c>
      <c r="J132" t="str">
        <f t="shared" si="94"/>
        <v>ltdcmpl=$(py1ltdcmpl),</v>
      </c>
      <c r="K132" t="str">
        <f t="shared" si="97"/>
        <v>y1ltdcmpl</v>
      </c>
      <c r="L132" t="str">
        <f t="shared" si="96"/>
        <v xml:space="preserve">   y1ltdcmpl=""</v>
      </c>
      <c r="M132" t="str">
        <f t="shared" si="98"/>
        <v>y2ltdcmpl</v>
      </c>
      <c r="N132" t="str">
        <f t="shared" ref="N132" si="135">CONCATENATE("   ",M132,MID($I$2,2,3))</f>
        <v xml:space="preserve">   y2ltdcmpl=""</v>
      </c>
      <c r="O132" t="str">
        <f t="shared" ref="O132:O195" si="136">CONCATENATE($B132,"=$(",M132,"),")</f>
        <v>ltdcmpl=$(y2ltdcmpl),</v>
      </c>
      <c r="P132" t="str">
        <f t="shared" ref="P132:P195" si="137">IF($C132&lt;&gt;"",CONCATENATE("cy",$B132),"")</f>
        <v>cyltdcmpl</v>
      </c>
      <c r="Q132" t="str">
        <f t="shared" ref="Q132:Q195" si="138">IF(P132&lt;&gt;"",CONCATENATE("   ",P132,MID($I$2,2,3)),"")</f>
        <v xml:space="preserve">   cyltdcmpl=""</v>
      </c>
      <c r="R132" t="str">
        <f t="shared" ref="R132:R195" si="139">IF($C132&lt;&gt;"",CONCATENATE("          ",$B132,"=$(",P132,"),"),"")</f>
        <v xml:space="preserve">          ltdcmpl=$(cyltdcmpl),</v>
      </c>
      <c r="S132" t="str">
        <f t="shared" ref="S132:S195" si="140">IF($C132&lt;&gt;"",CONCATENATE("          gactrept.",$B132," as ", P132, ","),"")</f>
        <v xml:space="preserve">          gactrept.ltdcmpl as cyltdcmpl,</v>
      </c>
    </row>
    <row r="133" spans="2:19">
      <c r="B133" t="s">
        <v>194</v>
      </c>
      <c r="C133" t="str">
        <f t="shared" si="100"/>
        <v>LTDTRNFCH</v>
      </c>
      <c r="D133" t="s">
        <v>26</v>
      </c>
      <c r="E133" t="s">
        <v>6</v>
      </c>
      <c r="F133">
        <v>3</v>
      </c>
      <c r="H133" t="str">
        <f t="shared" si="93"/>
        <v>py1ltdtrnfch</v>
      </c>
      <c r="I133" t="str">
        <f t="shared" si="96"/>
        <v xml:space="preserve">   py1ltdtrnfch=""</v>
      </c>
      <c r="J133" t="str">
        <f t="shared" si="94"/>
        <v>ltdtrnfch=$(py1ltdtrnfch),</v>
      </c>
      <c r="K133" t="str">
        <f t="shared" si="97"/>
        <v>y1ltdtrnfch</v>
      </c>
      <c r="L133" t="str">
        <f t="shared" si="96"/>
        <v xml:space="preserve">   y1ltdtrnfch=""</v>
      </c>
      <c r="M133" t="str">
        <f t="shared" si="98"/>
        <v>y2ltdtrnfch</v>
      </c>
      <c r="N133" t="str">
        <f t="shared" ref="N133" si="141">CONCATENATE("   ",M133,MID($I$2,2,3))</f>
        <v xml:space="preserve">   y2ltdtrnfch=""</v>
      </c>
      <c r="O133" t="str">
        <f t="shared" si="136"/>
        <v>ltdtrnfch=$(y2ltdtrnfch),</v>
      </c>
      <c r="P133" t="str">
        <f t="shared" si="137"/>
        <v>cyltdtrnfch</v>
      </c>
      <c r="Q133" t="str">
        <f t="shared" si="138"/>
        <v xml:space="preserve">   cyltdtrnfch=""</v>
      </c>
      <c r="R133" t="str">
        <f t="shared" si="139"/>
        <v xml:space="preserve">          ltdtrnfch=$(cyltdtrnfch),</v>
      </c>
      <c r="S133" t="str">
        <f t="shared" si="140"/>
        <v xml:space="preserve">          gactrept.ltdtrnfch as cyltdtrnfch,</v>
      </c>
    </row>
    <row r="134" spans="2:19">
      <c r="B134" t="s">
        <v>195</v>
      </c>
      <c r="C134" t="str">
        <f t="shared" si="100"/>
        <v>LTDTRNFRTN</v>
      </c>
      <c r="D134" t="s">
        <v>26</v>
      </c>
      <c r="E134" t="s">
        <v>6</v>
      </c>
      <c r="F134">
        <v>3</v>
      </c>
      <c r="H134" t="str">
        <f t="shared" si="93"/>
        <v>py1ltdtrnfrtn</v>
      </c>
      <c r="I134" t="str">
        <f t="shared" si="96"/>
        <v xml:space="preserve">   py1ltdtrnfrtn=""</v>
      </c>
      <c r="J134" t="str">
        <f t="shared" si="94"/>
        <v>ltdtrnfrtn=$(py1ltdtrnfrtn),</v>
      </c>
      <c r="K134" t="str">
        <f t="shared" si="97"/>
        <v>y1ltdtrnfrtn</v>
      </c>
      <c r="L134" t="str">
        <f t="shared" si="96"/>
        <v xml:space="preserve">   y1ltdtrnfrtn=""</v>
      </c>
      <c r="M134" t="str">
        <f t="shared" si="98"/>
        <v>y2ltdtrnfrtn</v>
      </c>
      <c r="N134" t="str">
        <f t="shared" ref="N134" si="142">CONCATENATE("   ",M134,MID($I$2,2,3))</f>
        <v xml:space="preserve">   y2ltdtrnfrtn=""</v>
      </c>
      <c r="O134" t="str">
        <f t="shared" si="136"/>
        <v>ltdtrnfrtn=$(y2ltdtrnfrtn),</v>
      </c>
      <c r="P134" t="str">
        <f t="shared" si="137"/>
        <v>cyltdtrnfrtn</v>
      </c>
      <c r="Q134" t="str">
        <f t="shared" si="138"/>
        <v xml:space="preserve">   cyltdtrnfrtn=""</v>
      </c>
      <c r="R134" t="str">
        <f t="shared" si="139"/>
        <v xml:space="preserve">          ltdtrnfrtn=$(cyltdtrnfrtn),</v>
      </c>
      <c r="S134" t="str">
        <f t="shared" si="140"/>
        <v xml:space="preserve">          gactrept.ltdtrnfrtn as cyltdtrnfrtn,</v>
      </c>
    </row>
    <row r="135" spans="2:19" s="11" customFormat="1">
      <c r="B135" s="11" t="s">
        <v>196</v>
      </c>
      <c r="C135" t="str">
        <f t="shared" si="100"/>
        <v/>
      </c>
      <c r="D135" s="11" t="s">
        <v>25</v>
      </c>
      <c r="E135" s="11" t="s">
        <v>8</v>
      </c>
      <c r="F135" s="11">
        <v>3</v>
      </c>
      <c r="H135" s="11" t="str">
        <f t="shared" si="93"/>
        <v>py1ltdtrnfrt</v>
      </c>
      <c r="I135" s="11" t="str">
        <f t="shared" si="96"/>
        <v xml:space="preserve">   py1ltdtrnfrt=""</v>
      </c>
      <c r="J135" s="11" t="str">
        <f t="shared" si="94"/>
        <v>ltdtrnfrt=$(py1ltdtrnfrt),</v>
      </c>
      <c r="K135" s="11" t="str">
        <f t="shared" si="97"/>
        <v>y1ltdtrnfrt</v>
      </c>
      <c r="L135" s="11" t="str">
        <f t="shared" si="96"/>
        <v xml:space="preserve">   y1ltdtrnfrt=""</v>
      </c>
      <c r="M135" s="11" t="str">
        <f t="shared" si="98"/>
        <v>y2ltdtrnfrt</v>
      </c>
      <c r="N135" s="11" t="str">
        <f t="shared" ref="N135" si="143">CONCATENATE("   ",M135,MID($I$2,2,3))</f>
        <v xml:space="preserve">   y2ltdtrnfrt=""</v>
      </c>
      <c r="P135" s="11" t="str">
        <f t="shared" si="137"/>
        <v/>
      </c>
      <c r="Q135" s="11" t="str">
        <f t="shared" si="138"/>
        <v/>
      </c>
      <c r="R135" t="str">
        <f t="shared" si="139"/>
        <v/>
      </c>
      <c r="S135" s="11" t="str">
        <f t="shared" si="140"/>
        <v/>
      </c>
    </row>
    <row r="136" spans="2:19">
      <c r="B136" t="s">
        <v>198</v>
      </c>
      <c r="C136" t="str">
        <f t="shared" si="100"/>
        <v>LTDTRNFCMP</v>
      </c>
      <c r="D136" t="s">
        <v>26</v>
      </c>
      <c r="E136" t="s">
        <v>6</v>
      </c>
      <c r="F136">
        <v>3</v>
      </c>
      <c r="H136" t="str">
        <f t="shared" si="93"/>
        <v>py1ltdtrnfcmp</v>
      </c>
      <c r="I136" t="str">
        <f t="shared" si="96"/>
        <v xml:space="preserve">   py1ltdtrnfcmp=""</v>
      </c>
      <c r="J136" t="str">
        <f t="shared" si="94"/>
        <v>ltdtrnfcmp=$(py1ltdtrnfcmp),</v>
      </c>
      <c r="K136" t="str">
        <f t="shared" si="97"/>
        <v>y1ltdtrnfcmp</v>
      </c>
      <c r="L136" t="str">
        <f t="shared" si="96"/>
        <v xml:space="preserve">   y1ltdtrnfcmp=""</v>
      </c>
      <c r="M136" t="str">
        <f t="shared" si="98"/>
        <v>y2ltdtrnfcmp</v>
      </c>
      <c r="N136" t="str">
        <f t="shared" ref="N136" si="144">CONCATENATE("   ",M136,MID($I$2,2,3))</f>
        <v xml:space="preserve">   y2ltdtrnfcmp=""</v>
      </c>
      <c r="O136" t="str">
        <f t="shared" si="136"/>
        <v>ltdtrnfcmp=$(y2ltdtrnfcmp),</v>
      </c>
      <c r="P136" t="str">
        <f t="shared" si="137"/>
        <v>cyltdtrnfcmp</v>
      </c>
      <c r="Q136" t="str">
        <f t="shared" si="138"/>
        <v xml:space="preserve">   cyltdtrnfcmp=""</v>
      </c>
      <c r="R136" t="str">
        <f t="shared" si="139"/>
        <v xml:space="preserve">          ltdtrnfcmp=$(cyltdtrnfcmp),</v>
      </c>
      <c r="S136" t="str">
        <f t="shared" si="140"/>
        <v xml:space="preserve">          gactrept.ltdtrnfcmp as cyltdtrnfcmp,</v>
      </c>
    </row>
    <row r="137" spans="2:19">
      <c r="B137" t="s">
        <v>199</v>
      </c>
      <c r="C137" t="str">
        <f t="shared" si="100"/>
        <v>PROGELIMIN</v>
      </c>
      <c r="D137" t="s">
        <v>26</v>
      </c>
      <c r="E137" t="s">
        <v>6</v>
      </c>
      <c r="F137">
        <v>3</v>
      </c>
      <c r="H137" t="str">
        <f t="shared" si="93"/>
        <v>py1progelimin</v>
      </c>
      <c r="I137" t="str">
        <f t="shared" si="96"/>
        <v xml:space="preserve">   py1progelimin=""</v>
      </c>
      <c r="J137" t="str">
        <f t="shared" si="94"/>
        <v>progelimin=$(py1progelimin),</v>
      </c>
      <c r="K137" t="str">
        <f t="shared" si="97"/>
        <v>y1progelimin</v>
      </c>
      <c r="L137" t="str">
        <f t="shared" si="96"/>
        <v xml:space="preserve">   y1progelimin=""</v>
      </c>
      <c r="M137" t="str">
        <f t="shared" si="98"/>
        <v>y2progelimin</v>
      </c>
      <c r="N137" t="str">
        <f t="shared" ref="N137" si="145">CONCATENATE("   ",M137,MID($I$2,2,3))</f>
        <v xml:space="preserve">   y2progelimin=""</v>
      </c>
      <c r="O137" t="str">
        <f t="shared" si="136"/>
        <v>progelimin=$(y2progelimin),</v>
      </c>
      <c r="P137" t="str">
        <f t="shared" si="137"/>
        <v>cyprogelimin</v>
      </c>
      <c r="Q137" t="str">
        <f t="shared" si="138"/>
        <v xml:space="preserve">   cyprogelimin=""</v>
      </c>
      <c r="R137" t="str">
        <f t="shared" si="139"/>
        <v xml:space="preserve">          progelimin=$(cyprogelimin),</v>
      </c>
      <c r="S137" t="str">
        <f t="shared" si="140"/>
        <v xml:space="preserve">          gactrept.progelimin as cyprogelimin,</v>
      </c>
    </row>
    <row r="138" spans="2:19">
      <c r="B138" t="s">
        <v>200</v>
      </c>
      <c r="C138" t="str">
        <f t="shared" si="100"/>
        <v>PROGADDTN</v>
      </c>
      <c r="D138" t="s">
        <v>26</v>
      </c>
      <c r="E138" t="s">
        <v>6</v>
      </c>
      <c r="F138">
        <v>3</v>
      </c>
      <c r="H138" t="str">
        <f t="shared" si="93"/>
        <v>py1progaddtn</v>
      </c>
      <c r="I138" t="str">
        <f t="shared" si="96"/>
        <v xml:space="preserve">   py1progaddtn=""</v>
      </c>
      <c r="J138" t="str">
        <f t="shared" si="94"/>
        <v>progaddtn=$(py1progaddtn),</v>
      </c>
      <c r="K138" t="str">
        <f t="shared" si="97"/>
        <v>y1progaddtn</v>
      </c>
      <c r="L138" t="str">
        <f t="shared" si="96"/>
        <v xml:space="preserve">   y1progaddtn=""</v>
      </c>
      <c r="M138" t="str">
        <f t="shared" si="98"/>
        <v>y2progaddtn</v>
      </c>
      <c r="N138" t="str">
        <f t="shared" ref="N138" si="146">CONCATENATE("   ",M138,MID($I$2,2,3))</f>
        <v xml:space="preserve">   y2progaddtn=""</v>
      </c>
      <c r="O138" t="str">
        <f t="shared" si="136"/>
        <v>progaddtn=$(y2progaddtn),</v>
      </c>
      <c r="P138" t="str">
        <f t="shared" si="137"/>
        <v>cyprogaddtn</v>
      </c>
      <c r="Q138" t="str">
        <f t="shared" si="138"/>
        <v xml:space="preserve">   cyprogaddtn=""</v>
      </c>
      <c r="R138" t="str">
        <f t="shared" si="139"/>
        <v xml:space="preserve">          progaddtn=$(cyprogaddtn),</v>
      </c>
      <c r="S138" t="str">
        <f t="shared" si="140"/>
        <v xml:space="preserve">          gactrept.progaddtn as cyprogaddtn,</v>
      </c>
    </row>
    <row r="139" spans="2:19">
      <c r="B139" t="s">
        <v>201</v>
      </c>
      <c r="C139" t="str">
        <f t="shared" si="100"/>
        <v>PROGTOTAL</v>
      </c>
      <c r="D139" t="s">
        <v>26</v>
      </c>
      <c r="E139" t="s">
        <v>6</v>
      </c>
      <c r="F139">
        <v>3</v>
      </c>
      <c r="H139" t="str">
        <f t="shared" si="93"/>
        <v>py1progtotal</v>
      </c>
      <c r="I139" t="str">
        <f t="shared" si="96"/>
        <v xml:space="preserve">   py1progtotal=""</v>
      </c>
      <c r="J139" t="str">
        <f t="shared" si="94"/>
        <v>progtotal=$(py1progtotal),</v>
      </c>
      <c r="K139" t="str">
        <f t="shared" si="97"/>
        <v>y1progtotal</v>
      </c>
      <c r="L139" t="str">
        <f t="shared" si="96"/>
        <v xml:space="preserve">   y1progtotal=""</v>
      </c>
      <c r="M139" t="str">
        <f t="shared" si="98"/>
        <v>y2progtotal</v>
      </c>
      <c r="N139" t="str">
        <f t="shared" ref="N139" si="147">CONCATENATE("   ",M139,MID($I$2,2,3))</f>
        <v xml:space="preserve">   y2progtotal=""</v>
      </c>
      <c r="O139" t="str">
        <f t="shared" si="136"/>
        <v>progtotal=$(y2progtotal),</v>
      </c>
      <c r="P139" t="str">
        <f t="shared" si="137"/>
        <v>cyprogtotal</v>
      </c>
      <c r="Q139" t="str">
        <f t="shared" si="138"/>
        <v xml:space="preserve">   cyprogtotal=""</v>
      </c>
      <c r="R139" t="str">
        <f t="shared" si="139"/>
        <v xml:space="preserve">          progtotal=$(cyprogtotal),</v>
      </c>
      <c r="S139" t="str">
        <f t="shared" si="140"/>
        <v xml:space="preserve">          gactrept.progtotal as cyprogtotal,</v>
      </c>
    </row>
    <row r="140" spans="2:19">
      <c r="B140" t="s">
        <v>202</v>
      </c>
      <c r="C140" t="str">
        <f t="shared" si="100"/>
        <v>PROGWFMTCH</v>
      </c>
      <c r="D140" t="s">
        <v>26</v>
      </c>
      <c r="E140" t="s">
        <v>6</v>
      </c>
      <c r="F140">
        <v>3</v>
      </c>
      <c r="H140" t="str">
        <f t="shared" si="93"/>
        <v>py1progwfmtch</v>
      </c>
      <c r="I140" t="str">
        <f t="shared" si="96"/>
        <v xml:space="preserve">   py1progwfmtch=""</v>
      </c>
      <c r="J140" t="str">
        <f t="shared" si="94"/>
        <v>progwfmtch=$(py1progwfmtch),</v>
      </c>
      <c r="K140" t="str">
        <f t="shared" si="97"/>
        <v>y1progwfmtch</v>
      </c>
      <c r="L140" t="str">
        <f t="shared" si="96"/>
        <v xml:space="preserve">   y1progwfmtch=""</v>
      </c>
      <c r="M140" t="str">
        <f t="shared" si="98"/>
        <v>y2progwfmtch</v>
      </c>
      <c r="N140" t="str">
        <f t="shared" ref="N140" si="148">CONCATENATE("   ",M140,MID($I$2,2,3))</f>
        <v xml:space="preserve">   y2progwfmtch=""</v>
      </c>
      <c r="O140" t="str">
        <f t="shared" si="136"/>
        <v>progwfmtch=$(y2progwfmtch),</v>
      </c>
      <c r="P140" t="str">
        <f t="shared" si="137"/>
        <v>cyprogwfmtch</v>
      </c>
      <c r="Q140" t="str">
        <f t="shared" si="138"/>
        <v xml:space="preserve">   cyprogwfmtch=""</v>
      </c>
      <c r="R140" t="str">
        <f t="shared" si="139"/>
        <v xml:space="preserve">          progwfmtch=$(cyprogwfmtch),</v>
      </c>
      <c r="S140" t="str">
        <f t="shared" si="140"/>
        <v xml:space="preserve">          gactrept.progwfmtch as cyprogwfmtch,</v>
      </c>
    </row>
    <row r="141" spans="2:19" s="11" customFormat="1">
      <c r="B141" s="11" t="s">
        <v>203</v>
      </c>
      <c r="C141" t="str">
        <f t="shared" si="100"/>
        <v/>
      </c>
      <c r="D141" s="11" t="s">
        <v>25</v>
      </c>
      <c r="E141" s="11" t="s">
        <v>8</v>
      </c>
      <c r="F141" s="11">
        <v>3</v>
      </c>
      <c r="H141" s="11" t="str">
        <f t="shared" si="93"/>
        <v>py1progwfperc</v>
      </c>
      <c r="I141" s="11" t="str">
        <f t="shared" si="96"/>
        <v xml:space="preserve">   py1progwfperc=""</v>
      </c>
      <c r="J141" s="11" t="str">
        <f t="shared" si="94"/>
        <v>progwfperc=$(py1progwfperc),</v>
      </c>
      <c r="K141" s="11" t="str">
        <f t="shared" si="97"/>
        <v>y1progwfperc</v>
      </c>
      <c r="L141" s="11" t="str">
        <f t="shared" si="96"/>
        <v xml:space="preserve">   y1progwfperc=""</v>
      </c>
      <c r="M141" s="11" t="str">
        <f t="shared" si="98"/>
        <v>y2progwfperc</v>
      </c>
      <c r="N141" s="11" t="str">
        <f t="shared" ref="N141" si="149">CONCATENATE("   ",M141,MID($I$2,2,3))</f>
        <v xml:space="preserve">   y2progwfperc=""</v>
      </c>
      <c r="P141" s="11" t="str">
        <f t="shared" si="137"/>
        <v/>
      </c>
      <c r="Q141" s="11" t="str">
        <f t="shared" si="138"/>
        <v/>
      </c>
      <c r="R141" t="str">
        <f t="shared" si="139"/>
        <v/>
      </c>
      <c r="S141" s="11" t="str">
        <f t="shared" si="140"/>
        <v/>
      </c>
    </row>
    <row r="142" spans="2:19">
      <c r="B142" t="s">
        <v>367</v>
      </c>
      <c r="C142" t="str">
        <f t="shared" si="100"/>
        <v>DESECTCNTP</v>
      </c>
      <c r="D142" t="s">
        <v>26</v>
      </c>
      <c r="E142" t="s">
        <v>6</v>
      </c>
      <c r="F142">
        <v>4</v>
      </c>
      <c r="H142" t="str">
        <f t="shared" si="93"/>
        <v>py1desectcntp</v>
      </c>
      <c r="I142" t="str">
        <f t="shared" si="96"/>
        <v xml:space="preserve">   py1desectcntp=""</v>
      </c>
      <c r="J142" t="str">
        <f t="shared" si="94"/>
        <v>desectcntp=$(py1desectcntp),</v>
      </c>
      <c r="K142" t="str">
        <f t="shared" si="97"/>
        <v>y1desectcntp</v>
      </c>
      <c r="L142" t="str">
        <f t="shared" si="96"/>
        <v xml:space="preserve">   y1desectcntp=""</v>
      </c>
      <c r="M142" t="str">
        <f t="shared" si="98"/>
        <v>y2desectcntp</v>
      </c>
      <c r="N142" t="str">
        <f t="shared" ref="N142" si="150">CONCATENATE("   ",M142,MID($I$2,2,3))</f>
        <v xml:space="preserve">   y2desectcntp=""</v>
      </c>
      <c r="O142" t="str">
        <f t="shared" si="136"/>
        <v>desectcntp=$(y2desectcntp),</v>
      </c>
      <c r="P142" t="str">
        <f t="shared" si="137"/>
        <v>cydesectcntp</v>
      </c>
      <c r="Q142" t="str">
        <f t="shared" si="138"/>
        <v xml:space="preserve">   cydesectcntp=""</v>
      </c>
      <c r="R142" t="str">
        <f t="shared" si="139"/>
        <v xml:space="preserve">          desectcntp=$(cydesectcntp),</v>
      </c>
      <c r="S142" t="str">
        <f t="shared" si="140"/>
        <v xml:space="preserve">          gactrept.desectcntp as cydesectcntp,</v>
      </c>
    </row>
    <row r="143" spans="2:19">
      <c r="B143" t="s">
        <v>368</v>
      </c>
      <c r="C143" t="str">
        <f t="shared" ref="C143" si="151">IF(D143="RI",UPPER(B143),IF(D143="CI",UPPER((B143)),""))</f>
        <v>DESECTCNTW</v>
      </c>
      <c r="D143" t="s">
        <v>26</v>
      </c>
      <c r="E143" t="s">
        <v>6</v>
      </c>
      <c r="F143">
        <v>4</v>
      </c>
      <c r="H143" t="str">
        <f t="shared" si="93"/>
        <v>py1desectcntw</v>
      </c>
      <c r="I143" t="str">
        <f t="shared" ref="I143" si="152">CONCATENATE("   ",H143,MID($I$2,2,3))</f>
        <v xml:space="preserve">   py1desectcntw=""</v>
      </c>
      <c r="J143" t="str">
        <f t="shared" ref="J143" si="153">CONCATENATE(B143,"=$(",H143,"),")</f>
        <v>desectcntw=$(py1desectcntw),</v>
      </c>
      <c r="K143" t="str">
        <f t="shared" si="97"/>
        <v>y1desectcntw</v>
      </c>
      <c r="L143" t="str">
        <f t="shared" ref="L143" si="154">CONCATENATE("   ",K143,MID($I$2,2,3))</f>
        <v xml:space="preserve">   y1desectcntw=""</v>
      </c>
      <c r="M143" t="str">
        <f t="shared" si="98"/>
        <v>y2desectcntw</v>
      </c>
      <c r="N143" t="str">
        <f t="shared" ref="N143" si="155">CONCATENATE("   ",M143,MID($I$2,2,3))</f>
        <v xml:space="preserve">   y2desectcntw=""</v>
      </c>
      <c r="O143" t="str">
        <f t="shared" si="136"/>
        <v>desectcntw=$(y2desectcntw),</v>
      </c>
      <c r="P143" t="str">
        <f t="shared" si="137"/>
        <v>cydesectcntw</v>
      </c>
      <c r="Q143" t="str">
        <f t="shared" si="138"/>
        <v xml:space="preserve">   cydesectcntw=""</v>
      </c>
      <c r="R143" t="str">
        <f t="shared" si="139"/>
        <v xml:space="preserve">          desectcntw=$(cydesectcntw),</v>
      </c>
      <c r="S143" t="str">
        <f t="shared" si="140"/>
        <v xml:space="preserve">          gactrept.desectcntw as cydesectcntw,</v>
      </c>
    </row>
    <row r="144" spans="2:19">
      <c r="B144" t="s">
        <v>369</v>
      </c>
      <c r="C144" t="str">
        <f t="shared" si="100"/>
        <v>DESTUCNTP</v>
      </c>
      <c r="D144" t="s">
        <v>26</v>
      </c>
      <c r="E144" t="s">
        <v>6</v>
      </c>
      <c r="F144">
        <v>5</v>
      </c>
      <c r="H144" t="str">
        <f t="shared" si="93"/>
        <v>py1destucntp</v>
      </c>
      <c r="I144" t="str">
        <f t="shared" si="96"/>
        <v xml:space="preserve">   py1destucntp=""</v>
      </c>
      <c r="J144" t="str">
        <f t="shared" si="94"/>
        <v>destucntp=$(py1destucntp),</v>
      </c>
      <c r="K144" t="str">
        <f t="shared" si="97"/>
        <v>y1destucntp</v>
      </c>
      <c r="L144" t="str">
        <f t="shared" si="96"/>
        <v xml:space="preserve">   y1destucntp=""</v>
      </c>
      <c r="M144" t="str">
        <f t="shared" si="98"/>
        <v>y2destucntp</v>
      </c>
      <c r="N144" t="str">
        <f t="shared" ref="N144" si="156">CONCATENATE("   ",M144,MID($I$2,2,3))</f>
        <v xml:space="preserve">   y2destucntp=""</v>
      </c>
      <c r="O144" t="str">
        <f t="shared" si="136"/>
        <v>destucntp=$(y2destucntp),</v>
      </c>
      <c r="P144" t="str">
        <f t="shared" si="137"/>
        <v>cydestucntp</v>
      </c>
      <c r="Q144" t="str">
        <f t="shared" si="138"/>
        <v xml:space="preserve">   cydestucntp=""</v>
      </c>
      <c r="R144" t="str">
        <f t="shared" si="139"/>
        <v xml:space="preserve">          destucntp=$(cydestucntp),</v>
      </c>
      <c r="S144" t="str">
        <f t="shared" si="140"/>
        <v xml:space="preserve">          gactrept.destucntp as cydestucntp,</v>
      </c>
    </row>
    <row r="145" spans="2:19">
      <c r="B145" t="s">
        <v>370</v>
      </c>
      <c r="C145" t="str">
        <f t="shared" ref="C145" si="157">IF(D145="RI",UPPER(B145),IF(D145="CI",UPPER((B145)),""))</f>
        <v>DESTUCNTW</v>
      </c>
      <c r="D145" t="s">
        <v>26</v>
      </c>
      <c r="E145" t="s">
        <v>6</v>
      </c>
      <c r="F145">
        <v>5</v>
      </c>
      <c r="H145" t="str">
        <f t="shared" si="93"/>
        <v>py1destucntw</v>
      </c>
      <c r="I145" t="str">
        <f t="shared" ref="I145" si="158">CONCATENATE("   ",H145,MID($I$2,2,3))</f>
        <v xml:space="preserve">   py1destucntw=""</v>
      </c>
      <c r="J145" t="str">
        <f t="shared" ref="J145" si="159">CONCATENATE(B145,"=$(",H145,"),")</f>
        <v>destucntw=$(py1destucntw),</v>
      </c>
      <c r="K145" t="str">
        <f t="shared" si="97"/>
        <v>y1destucntw</v>
      </c>
      <c r="L145" t="str">
        <f t="shared" ref="L145" si="160">CONCATENATE("   ",K145,MID($I$2,2,3))</f>
        <v xml:space="preserve">   y1destucntw=""</v>
      </c>
      <c r="M145" t="str">
        <f t="shared" si="98"/>
        <v>y2destucntw</v>
      </c>
      <c r="N145" t="str">
        <f t="shared" ref="N145" si="161">CONCATENATE("   ",M145,MID($I$2,2,3))</f>
        <v xml:space="preserve">   y2destucntw=""</v>
      </c>
      <c r="O145" t="str">
        <f t="shared" si="136"/>
        <v>destucntw=$(y2destucntw),</v>
      </c>
      <c r="P145" t="str">
        <f t="shared" si="137"/>
        <v>cydestucntw</v>
      </c>
      <c r="Q145" t="str">
        <f t="shared" si="138"/>
        <v xml:space="preserve">   cydestucntw=""</v>
      </c>
      <c r="R145" t="str">
        <f t="shared" si="139"/>
        <v xml:space="preserve">          destucntw=$(cydestucntw),</v>
      </c>
      <c r="S145" t="str">
        <f t="shared" si="140"/>
        <v xml:space="preserve">          gactrept.destucntw as cydestucntw,</v>
      </c>
    </row>
    <row r="146" spans="2:19">
      <c r="B146" t="s">
        <v>380</v>
      </c>
      <c r="C146" t="str">
        <f t="shared" si="100"/>
        <v>DEPROGCNTC1</v>
      </c>
      <c r="D146" t="s">
        <v>26</v>
      </c>
      <c r="E146" t="s">
        <v>6</v>
      </c>
      <c r="F146">
        <v>3</v>
      </c>
      <c r="H146" t="str">
        <f t="shared" si="93"/>
        <v>py1deprogcntc1</v>
      </c>
      <c r="I146" t="str">
        <f t="shared" si="96"/>
        <v xml:space="preserve">   py1deprogcntc1=""</v>
      </c>
      <c r="J146" t="str">
        <f t="shared" si="94"/>
        <v>deprogcntc1=$(py1deprogcntc1),</v>
      </c>
      <c r="K146" t="str">
        <f t="shared" si="97"/>
        <v>y1deprogcntc1</v>
      </c>
      <c r="L146" t="str">
        <f t="shared" si="96"/>
        <v xml:space="preserve">   y1deprogcntc1=""</v>
      </c>
      <c r="M146" t="str">
        <f t="shared" si="98"/>
        <v>y2deprogcntc1</v>
      </c>
      <c r="N146" t="str">
        <f t="shared" ref="N146:N148" si="162">CONCATENATE("   ",M146,MID($I$2,2,3))</f>
        <v xml:space="preserve">   y2deprogcntc1=""</v>
      </c>
      <c r="O146" t="str">
        <f t="shared" si="136"/>
        <v>deprogcntc1=$(y2deprogcntc1),</v>
      </c>
      <c r="P146" t="str">
        <f t="shared" si="137"/>
        <v>cydeprogcntc1</v>
      </c>
      <c r="Q146" t="str">
        <f t="shared" si="138"/>
        <v xml:space="preserve">   cydeprogcntc1=""</v>
      </c>
      <c r="R146" t="str">
        <f t="shared" si="139"/>
        <v xml:space="preserve">          deprogcntc1=$(cydeprogcntc1),</v>
      </c>
      <c r="S146" t="str">
        <f t="shared" si="140"/>
        <v xml:space="preserve">          gactrept.deprogcntc1 as cydeprogcntc1,</v>
      </c>
    </row>
    <row r="147" spans="2:19">
      <c r="B147" t="s">
        <v>381</v>
      </c>
      <c r="C147" t="str">
        <f t="shared" si="100"/>
        <v>DEPROGCNTC2</v>
      </c>
      <c r="D147" t="s">
        <v>26</v>
      </c>
      <c r="E147" t="s">
        <v>6</v>
      </c>
      <c r="F147">
        <v>3</v>
      </c>
      <c r="H147" t="str">
        <f t="shared" si="93"/>
        <v>py1deprogcntc2</v>
      </c>
      <c r="I147" t="str">
        <f t="shared" si="96"/>
        <v xml:space="preserve">   py1deprogcntc2=""</v>
      </c>
      <c r="J147" t="str">
        <f t="shared" si="94"/>
        <v>deprogcntc2=$(py1deprogcntc2),</v>
      </c>
      <c r="K147" t="str">
        <f t="shared" si="97"/>
        <v>y1deprogcntc2</v>
      </c>
      <c r="L147" t="str">
        <f t="shared" si="96"/>
        <v xml:space="preserve">   y1deprogcntc2=""</v>
      </c>
      <c r="M147" t="str">
        <f t="shared" si="98"/>
        <v>y2deprogcntc2</v>
      </c>
      <c r="N147" t="str">
        <f t="shared" si="162"/>
        <v xml:space="preserve">   y2deprogcntc2=""</v>
      </c>
      <c r="O147" t="str">
        <f t="shared" si="136"/>
        <v>deprogcntc2=$(y2deprogcntc2),</v>
      </c>
      <c r="P147" t="str">
        <f t="shared" si="137"/>
        <v>cydeprogcntc2</v>
      </c>
      <c r="Q147" t="str">
        <f t="shared" si="138"/>
        <v xml:space="preserve">   cydeprogcntc2=""</v>
      </c>
      <c r="R147" t="str">
        <f t="shared" si="139"/>
        <v xml:space="preserve">          deprogcntc2=$(cydeprogcntc2),</v>
      </c>
      <c r="S147" t="str">
        <f t="shared" si="140"/>
        <v xml:space="preserve">          gactrept.deprogcntc2 as cydeprogcntc2,</v>
      </c>
    </row>
    <row r="148" spans="2:19">
      <c r="B148" t="s">
        <v>382</v>
      </c>
      <c r="C148" t="str">
        <f t="shared" si="100"/>
        <v>DEPROGCNTTD</v>
      </c>
      <c r="D148" t="s">
        <v>26</v>
      </c>
      <c r="E148" t="s">
        <v>6</v>
      </c>
      <c r="F148">
        <v>3</v>
      </c>
      <c r="H148" t="str">
        <f t="shared" si="93"/>
        <v>py1deprogcnttd</v>
      </c>
      <c r="I148" t="str">
        <f t="shared" si="96"/>
        <v xml:space="preserve">   py1deprogcnttd=""</v>
      </c>
      <c r="J148" t="str">
        <f t="shared" si="94"/>
        <v>deprogcnttd=$(py1deprogcnttd),</v>
      </c>
      <c r="K148" t="str">
        <f t="shared" si="97"/>
        <v>y1deprogcnttd</v>
      </c>
      <c r="L148" t="str">
        <f t="shared" si="96"/>
        <v xml:space="preserve">   y1deprogcnttd=""</v>
      </c>
      <c r="M148" t="str">
        <f t="shared" si="98"/>
        <v>y2deprogcnttd</v>
      </c>
      <c r="N148" t="str">
        <f t="shared" si="162"/>
        <v xml:space="preserve">   y2deprogcnttd=""</v>
      </c>
      <c r="O148" t="str">
        <f t="shared" si="136"/>
        <v>deprogcnttd=$(y2deprogcnttd),</v>
      </c>
      <c r="P148" t="str">
        <f t="shared" si="137"/>
        <v>cydeprogcnttd</v>
      </c>
      <c r="Q148" t="str">
        <f t="shared" si="138"/>
        <v xml:space="preserve">   cydeprogcnttd=""</v>
      </c>
      <c r="R148" t="str">
        <f t="shared" si="139"/>
        <v xml:space="preserve">          deprogcnttd=$(cydeprogcnttd),</v>
      </c>
      <c r="S148" t="str">
        <f t="shared" si="140"/>
        <v xml:space="preserve">          gactrept.deprogcnttd as cydeprogcnttd,</v>
      </c>
    </row>
    <row r="149" spans="2:19">
      <c r="B149" t="s">
        <v>383</v>
      </c>
      <c r="C149" t="str">
        <f t="shared" ref="C149:C153" si="163">IF(D149="RI",UPPER(B149),IF(D149="CI",UPPER((B149)),""))</f>
        <v>DEPROGCNT10</v>
      </c>
      <c r="D149" t="s">
        <v>26</v>
      </c>
      <c r="E149" t="s">
        <v>6</v>
      </c>
      <c r="F149">
        <v>3</v>
      </c>
      <c r="H149" t="str">
        <f t="shared" si="93"/>
        <v>py1deprogcnt10</v>
      </c>
      <c r="I149" t="str">
        <f t="shared" ref="I149:I153" si="164">CONCATENATE("   ",H149,MID($I$2,2,3))</f>
        <v xml:space="preserve">   py1deprogcnt10=""</v>
      </c>
      <c r="J149" t="str">
        <f t="shared" ref="J149:J153" si="165">CONCATENATE(B149,"=$(",H149,"),")</f>
        <v>deprogcnt10=$(py1deprogcnt10),</v>
      </c>
      <c r="K149" t="str">
        <f t="shared" si="97"/>
        <v>y1deprogcnt10</v>
      </c>
      <c r="L149" t="str">
        <f t="shared" ref="L149:L153" si="166">CONCATENATE("   ",K149,MID($I$2,2,3))</f>
        <v xml:space="preserve">   y1deprogcnt10=""</v>
      </c>
      <c r="M149" t="str">
        <f t="shared" si="98"/>
        <v>y2deprogcnt10</v>
      </c>
      <c r="N149" t="str">
        <f t="shared" ref="N149:N153" si="167">CONCATENATE("   ",M149,MID($I$2,2,3))</f>
        <v xml:space="preserve">   y2deprogcnt10=""</v>
      </c>
      <c r="O149" t="str">
        <f t="shared" si="136"/>
        <v>deprogcnt10=$(y2deprogcnt10),</v>
      </c>
      <c r="P149" t="str">
        <f t="shared" si="137"/>
        <v>cydeprogcnt10</v>
      </c>
      <c r="Q149" t="str">
        <f t="shared" si="138"/>
        <v xml:space="preserve">   cydeprogcnt10=""</v>
      </c>
      <c r="R149" t="str">
        <f t="shared" si="139"/>
        <v xml:space="preserve">          deprogcnt10=$(cydeprogcnt10),</v>
      </c>
      <c r="S149" t="str">
        <f t="shared" si="140"/>
        <v xml:space="preserve">          gactrept.deprogcnt10 as cydeprogcnt10,</v>
      </c>
    </row>
    <row r="150" spans="2:19">
      <c r="B150" t="s">
        <v>384</v>
      </c>
      <c r="C150" t="str">
        <f t="shared" si="163"/>
        <v>DEPROGCNT11</v>
      </c>
      <c r="D150" t="s">
        <v>26</v>
      </c>
      <c r="E150" t="s">
        <v>6</v>
      </c>
      <c r="F150">
        <v>3</v>
      </c>
      <c r="H150" t="str">
        <f t="shared" si="93"/>
        <v>py1deprogcnt11</v>
      </c>
      <c r="I150" t="str">
        <f t="shared" si="164"/>
        <v xml:space="preserve">   py1deprogcnt11=""</v>
      </c>
      <c r="J150" t="str">
        <f t="shared" si="165"/>
        <v>deprogcnt11=$(py1deprogcnt11),</v>
      </c>
      <c r="K150" t="str">
        <f t="shared" si="97"/>
        <v>y1deprogcnt11</v>
      </c>
      <c r="L150" t="str">
        <f t="shared" si="166"/>
        <v xml:space="preserve">   y1deprogcnt11=""</v>
      </c>
      <c r="M150" t="str">
        <f t="shared" si="98"/>
        <v>y2deprogcnt11</v>
      </c>
      <c r="N150" t="str">
        <f t="shared" si="167"/>
        <v xml:space="preserve">   y2deprogcnt11=""</v>
      </c>
      <c r="O150" t="str">
        <f t="shared" si="136"/>
        <v>deprogcnt11=$(y2deprogcnt11),</v>
      </c>
      <c r="P150" t="str">
        <f t="shared" si="137"/>
        <v>cydeprogcnt11</v>
      </c>
      <c r="Q150" t="str">
        <f t="shared" si="138"/>
        <v xml:space="preserve">   cydeprogcnt11=""</v>
      </c>
      <c r="R150" t="str">
        <f t="shared" si="139"/>
        <v xml:space="preserve">          deprogcnt11=$(cydeprogcnt11),</v>
      </c>
      <c r="S150" t="str">
        <f t="shared" si="140"/>
        <v xml:space="preserve">          gactrept.deprogcnt11 as cydeprogcnt11,</v>
      </c>
    </row>
    <row r="151" spans="2:19">
      <c r="B151" t="s">
        <v>385</v>
      </c>
      <c r="C151" t="str">
        <f t="shared" ref="C151:C152" si="168">IF(D151="RI",UPPER(B151),IF(D151="CI",UPPER((B151)),""))</f>
        <v>DEPROGCNT20</v>
      </c>
      <c r="D151" t="s">
        <v>26</v>
      </c>
      <c r="E151" t="s">
        <v>6</v>
      </c>
      <c r="F151">
        <v>3</v>
      </c>
      <c r="H151" t="str">
        <f t="shared" si="93"/>
        <v>py1deprogcnt20</v>
      </c>
      <c r="I151" t="str">
        <f t="shared" ref="I151:I152" si="169">CONCATENATE("   ",H151,MID($I$2,2,3))</f>
        <v xml:space="preserve">   py1deprogcnt20=""</v>
      </c>
      <c r="J151" t="str">
        <f t="shared" ref="J151:J152" si="170">CONCATENATE(B151,"=$(",H151,"),")</f>
        <v>deprogcnt20=$(py1deprogcnt20),</v>
      </c>
      <c r="K151" t="str">
        <f t="shared" si="97"/>
        <v>y1deprogcnt20</v>
      </c>
      <c r="L151" t="str">
        <f t="shared" ref="L151:L152" si="171">CONCATENATE("   ",K151,MID($I$2,2,3))</f>
        <v xml:space="preserve">   y1deprogcnt20=""</v>
      </c>
      <c r="M151" t="str">
        <f t="shared" si="98"/>
        <v>y2deprogcnt20</v>
      </c>
      <c r="N151" t="str">
        <f t="shared" ref="N151:N152" si="172">CONCATENATE("   ",M151,MID($I$2,2,3))</f>
        <v xml:space="preserve">   y2deprogcnt20=""</v>
      </c>
      <c r="O151" t="str">
        <f t="shared" si="136"/>
        <v>deprogcnt20=$(y2deprogcnt20),</v>
      </c>
      <c r="P151" t="str">
        <f t="shared" si="137"/>
        <v>cydeprogcnt20</v>
      </c>
      <c r="Q151" t="str">
        <f t="shared" si="138"/>
        <v xml:space="preserve">   cydeprogcnt20=""</v>
      </c>
      <c r="R151" t="str">
        <f t="shared" si="139"/>
        <v xml:space="preserve">          deprogcnt20=$(cydeprogcnt20),</v>
      </c>
      <c r="S151" t="str">
        <f t="shared" si="140"/>
        <v xml:space="preserve">          gactrept.deprogcnt20 as cydeprogcnt20,</v>
      </c>
    </row>
    <row r="152" spans="2:19">
      <c r="B152" t="s">
        <v>386</v>
      </c>
      <c r="C152" t="str">
        <f t="shared" si="168"/>
        <v>DEPROGCNT21</v>
      </c>
      <c r="D152" t="s">
        <v>26</v>
      </c>
      <c r="E152" t="s">
        <v>6</v>
      </c>
      <c r="F152">
        <v>3</v>
      </c>
      <c r="H152" t="str">
        <f t="shared" si="93"/>
        <v>py1deprogcnt21</v>
      </c>
      <c r="I152" t="str">
        <f t="shared" si="169"/>
        <v xml:space="preserve">   py1deprogcnt21=""</v>
      </c>
      <c r="J152" t="str">
        <f t="shared" si="170"/>
        <v>deprogcnt21=$(py1deprogcnt21),</v>
      </c>
      <c r="K152" t="str">
        <f t="shared" si="97"/>
        <v>y1deprogcnt21</v>
      </c>
      <c r="L152" t="str">
        <f t="shared" si="171"/>
        <v xml:space="preserve">   y1deprogcnt21=""</v>
      </c>
      <c r="M152" t="str">
        <f t="shared" si="98"/>
        <v>y2deprogcnt21</v>
      </c>
      <c r="N152" t="str">
        <f t="shared" si="172"/>
        <v xml:space="preserve">   y2deprogcnt21=""</v>
      </c>
      <c r="O152" t="str">
        <f t="shared" si="136"/>
        <v>deprogcnt21=$(y2deprogcnt21),</v>
      </c>
      <c r="P152" t="str">
        <f t="shared" si="137"/>
        <v>cydeprogcnt21</v>
      </c>
      <c r="Q152" t="str">
        <f t="shared" si="138"/>
        <v xml:space="preserve">   cydeprogcnt21=""</v>
      </c>
      <c r="R152" t="str">
        <f t="shared" si="139"/>
        <v xml:space="preserve">          deprogcnt21=$(cydeprogcnt21),</v>
      </c>
      <c r="S152" t="str">
        <f t="shared" si="140"/>
        <v xml:space="preserve">          gactrept.deprogcnt21 as cydeprogcnt21,</v>
      </c>
    </row>
    <row r="153" spans="2:19">
      <c r="B153" t="s">
        <v>387</v>
      </c>
      <c r="C153" t="str">
        <f t="shared" si="163"/>
        <v>DEPROGCNT30</v>
      </c>
      <c r="D153" t="s">
        <v>26</v>
      </c>
      <c r="E153" t="s">
        <v>6</v>
      </c>
      <c r="F153">
        <v>3</v>
      </c>
      <c r="H153" t="str">
        <f t="shared" si="93"/>
        <v>py1deprogcnt30</v>
      </c>
      <c r="I153" t="str">
        <f t="shared" si="164"/>
        <v xml:space="preserve">   py1deprogcnt30=""</v>
      </c>
      <c r="J153" t="str">
        <f t="shared" si="165"/>
        <v>deprogcnt30=$(py1deprogcnt30),</v>
      </c>
      <c r="K153" t="str">
        <f t="shared" si="97"/>
        <v>y1deprogcnt30</v>
      </c>
      <c r="L153" t="str">
        <f t="shared" si="166"/>
        <v xml:space="preserve">   y1deprogcnt30=""</v>
      </c>
      <c r="M153" t="str">
        <f t="shared" si="98"/>
        <v>y2deprogcnt30</v>
      </c>
      <c r="N153" t="str">
        <f t="shared" si="167"/>
        <v xml:space="preserve">   y2deprogcnt30=""</v>
      </c>
      <c r="O153" t="str">
        <f t="shared" si="136"/>
        <v>deprogcnt30=$(y2deprogcnt30),</v>
      </c>
      <c r="P153" t="str">
        <f t="shared" si="137"/>
        <v>cydeprogcnt30</v>
      </c>
      <c r="Q153" t="str">
        <f t="shared" si="138"/>
        <v xml:space="preserve">   cydeprogcnt30=""</v>
      </c>
      <c r="R153" t="str">
        <f t="shared" si="139"/>
        <v xml:space="preserve">          deprogcnt30=$(cydeprogcnt30),</v>
      </c>
      <c r="S153" t="str">
        <f t="shared" si="140"/>
        <v xml:space="preserve">          gactrept.deprogcnt30 as cydeprogcnt30,</v>
      </c>
    </row>
    <row r="154" spans="2:19">
      <c r="B154" t="s">
        <v>388</v>
      </c>
      <c r="C154" t="str">
        <f t="shared" ref="C154:C155" si="173">IF(D154="RI",UPPER(B154),IF(D154="CI",UPPER((B154)),""))</f>
        <v>DEPROGCNT31</v>
      </c>
      <c r="D154" t="s">
        <v>26</v>
      </c>
      <c r="E154" t="s">
        <v>6</v>
      </c>
      <c r="F154">
        <v>3</v>
      </c>
      <c r="H154" t="str">
        <f t="shared" si="93"/>
        <v>py1deprogcnt31</v>
      </c>
      <c r="I154" t="str">
        <f t="shared" ref="I154:I155" si="174">CONCATENATE("   ",H154,MID($I$2,2,3))</f>
        <v xml:space="preserve">   py1deprogcnt31=""</v>
      </c>
      <c r="J154" t="str">
        <f t="shared" ref="J154:J155" si="175">CONCATENATE(B154,"=$(",H154,"),")</f>
        <v>deprogcnt31=$(py1deprogcnt31),</v>
      </c>
      <c r="K154" t="str">
        <f t="shared" si="97"/>
        <v>y1deprogcnt31</v>
      </c>
      <c r="L154" t="str">
        <f t="shared" ref="L154:L155" si="176">CONCATENATE("   ",K154,MID($I$2,2,3))</f>
        <v xml:space="preserve">   y1deprogcnt31=""</v>
      </c>
      <c r="M154" t="str">
        <f t="shared" si="98"/>
        <v>y2deprogcnt31</v>
      </c>
      <c r="N154" t="str">
        <f t="shared" ref="N154:N155" si="177">CONCATENATE("   ",M154,MID($I$2,2,3))</f>
        <v xml:space="preserve">   y2deprogcnt31=""</v>
      </c>
      <c r="O154" t="str">
        <f t="shared" si="136"/>
        <v>deprogcnt31=$(y2deprogcnt31),</v>
      </c>
      <c r="P154" t="str">
        <f t="shared" si="137"/>
        <v>cydeprogcnt31</v>
      </c>
      <c r="Q154" t="str">
        <f t="shared" si="138"/>
        <v xml:space="preserve">   cydeprogcnt31=""</v>
      </c>
      <c r="R154" t="str">
        <f t="shared" si="139"/>
        <v xml:space="preserve">          deprogcnt31=$(cydeprogcnt31),</v>
      </c>
      <c r="S154" t="str">
        <f t="shared" si="140"/>
        <v xml:space="preserve">          gactrept.deprogcnt31 as cydeprogcnt31,</v>
      </c>
    </row>
    <row r="155" spans="2:19">
      <c r="B155" t="s">
        <v>389</v>
      </c>
      <c r="C155" t="str">
        <f t="shared" si="173"/>
        <v>DEPROGCNT40</v>
      </c>
      <c r="D155" t="s">
        <v>26</v>
      </c>
      <c r="E155" t="s">
        <v>6</v>
      </c>
      <c r="F155">
        <v>3</v>
      </c>
      <c r="H155" t="str">
        <f t="shared" si="93"/>
        <v>py1deprogcnt40</v>
      </c>
      <c r="I155" t="str">
        <f t="shared" si="174"/>
        <v xml:space="preserve">   py1deprogcnt40=""</v>
      </c>
      <c r="J155" t="str">
        <f t="shared" si="175"/>
        <v>deprogcnt40=$(py1deprogcnt40),</v>
      </c>
      <c r="K155" t="str">
        <f t="shared" si="97"/>
        <v>y1deprogcnt40</v>
      </c>
      <c r="L155" t="str">
        <f t="shared" si="176"/>
        <v xml:space="preserve">   y1deprogcnt40=""</v>
      </c>
      <c r="M155" t="str">
        <f t="shared" si="98"/>
        <v>y2deprogcnt40</v>
      </c>
      <c r="N155" t="str">
        <f t="shared" si="177"/>
        <v xml:space="preserve">   y2deprogcnt40=""</v>
      </c>
      <c r="O155" t="str">
        <f t="shared" si="136"/>
        <v>deprogcnt40=$(y2deprogcnt40),</v>
      </c>
      <c r="P155" t="str">
        <f t="shared" si="137"/>
        <v>cydeprogcnt40</v>
      </c>
      <c r="Q155" t="str">
        <f t="shared" si="138"/>
        <v xml:space="preserve">   cydeprogcnt40=""</v>
      </c>
      <c r="R155" t="str">
        <f t="shared" si="139"/>
        <v xml:space="preserve">          deprogcnt40=$(cydeprogcnt40),</v>
      </c>
      <c r="S155" t="str">
        <f t="shared" si="140"/>
        <v xml:space="preserve">          gactrept.deprogcnt40 as cydeprogcnt40,</v>
      </c>
    </row>
    <row r="156" spans="2:19">
      <c r="B156" t="s">
        <v>390</v>
      </c>
      <c r="C156" t="str">
        <f t="shared" ref="C156:C157" si="178">IF(D156="RI",UPPER(B156),IF(D156="CI",UPPER((B156)),""))</f>
        <v>DEPROGCNT41</v>
      </c>
      <c r="D156" t="s">
        <v>26</v>
      </c>
      <c r="E156" t="s">
        <v>6</v>
      </c>
      <c r="F156">
        <v>3</v>
      </c>
      <c r="H156" t="str">
        <f t="shared" si="93"/>
        <v>py1deprogcnt41</v>
      </c>
      <c r="I156" t="str">
        <f t="shared" ref="I156:I157" si="179">CONCATENATE("   ",H156,MID($I$2,2,3))</f>
        <v xml:space="preserve">   py1deprogcnt41=""</v>
      </c>
      <c r="J156" t="str">
        <f t="shared" ref="J156:J157" si="180">CONCATENATE(B156,"=$(",H156,"),")</f>
        <v>deprogcnt41=$(py1deprogcnt41),</v>
      </c>
      <c r="K156" t="str">
        <f t="shared" si="97"/>
        <v>y1deprogcnt41</v>
      </c>
      <c r="L156" t="str">
        <f t="shared" ref="L156:L157" si="181">CONCATENATE("   ",K156,MID($I$2,2,3))</f>
        <v xml:space="preserve">   y1deprogcnt41=""</v>
      </c>
      <c r="M156" t="str">
        <f t="shared" si="98"/>
        <v>y2deprogcnt41</v>
      </c>
      <c r="N156" t="str">
        <f t="shared" ref="N156:N157" si="182">CONCATENATE("   ",M156,MID($I$2,2,3))</f>
        <v xml:space="preserve">   y2deprogcnt41=""</v>
      </c>
      <c r="O156" t="str">
        <f t="shared" si="136"/>
        <v>deprogcnt41=$(y2deprogcnt41),</v>
      </c>
      <c r="P156" t="str">
        <f t="shared" si="137"/>
        <v>cydeprogcnt41</v>
      </c>
      <c r="Q156" t="str">
        <f t="shared" si="138"/>
        <v xml:space="preserve">   cydeprogcnt41=""</v>
      </c>
      <c r="R156" t="str">
        <f t="shared" si="139"/>
        <v xml:space="preserve">          deprogcnt41=$(cydeprogcnt41),</v>
      </c>
      <c r="S156" t="str">
        <f t="shared" si="140"/>
        <v xml:space="preserve">          gactrept.deprogcnt41 as cydeprogcnt41,</v>
      </c>
    </row>
    <row r="157" spans="2:19">
      <c r="B157" t="s">
        <v>391</v>
      </c>
      <c r="C157" t="str">
        <f t="shared" si="178"/>
        <v>DEPROGCNT50</v>
      </c>
      <c r="D157" t="s">
        <v>26</v>
      </c>
      <c r="E157" t="s">
        <v>6</v>
      </c>
      <c r="F157">
        <v>3</v>
      </c>
      <c r="H157" t="str">
        <f t="shared" si="93"/>
        <v>py1deprogcnt50</v>
      </c>
      <c r="I157" t="str">
        <f t="shared" si="179"/>
        <v xml:space="preserve">   py1deprogcnt50=""</v>
      </c>
      <c r="J157" t="str">
        <f t="shared" si="180"/>
        <v>deprogcnt50=$(py1deprogcnt50),</v>
      </c>
      <c r="K157" t="str">
        <f t="shared" si="97"/>
        <v>y1deprogcnt50</v>
      </c>
      <c r="L157" t="str">
        <f t="shared" si="181"/>
        <v xml:space="preserve">   y1deprogcnt50=""</v>
      </c>
      <c r="M157" t="str">
        <f t="shared" si="98"/>
        <v>y2deprogcnt50</v>
      </c>
      <c r="N157" t="str">
        <f t="shared" si="182"/>
        <v xml:space="preserve">   y2deprogcnt50=""</v>
      </c>
      <c r="O157" t="str">
        <f t="shared" si="136"/>
        <v>deprogcnt50=$(y2deprogcnt50),</v>
      </c>
      <c r="P157" t="str">
        <f t="shared" si="137"/>
        <v>cydeprogcnt50</v>
      </c>
      <c r="Q157" t="str">
        <f t="shared" si="138"/>
        <v xml:space="preserve">   cydeprogcnt50=""</v>
      </c>
      <c r="R157" t="str">
        <f t="shared" si="139"/>
        <v xml:space="preserve">          deprogcnt50=$(cydeprogcnt50),</v>
      </c>
      <c r="S157" t="str">
        <f t="shared" si="140"/>
        <v xml:space="preserve">          gactrept.deprogcnt50 as cydeprogcnt50,</v>
      </c>
    </row>
    <row r="158" spans="2:19">
      <c r="B158" t="s">
        <v>392</v>
      </c>
      <c r="C158" t="str">
        <f t="shared" ref="C158:C159" si="183">IF(D158="RI",UPPER(B158),IF(D158="CI",UPPER((B158)),""))</f>
        <v>DEPROGCNT51</v>
      </c>
      <c r="D158" t="s">
        <v>26</v>
      </c>
      <c r="E158" t="s">
        <v>6</v>
      </c>
      <c r="F158">
        <v>3</v>
      </c>
      <c r="H158" t="str">
        <f t="shared" si="93"/>
        <v>py1deprogcnt51</v>
      </c>
      <c r="I158" t="str">
        <f t="shared" ref="I158:I159" si="184">CONCATENATE("   ",H158,MID($I$2,2,3))</f>
        <v xml:space="preserve">   py1deprogcnt51=""</v>
      </c>
      <c r="J158" t="str">
        <f t="shared" ref="J158:J159" si="185">CONCATENATE(B158,"=$(",H158,"),")</f>
        <v>deprogcnt51=$(py1deprogcnt51),</v>
      </c>
      <c r="K158" t="str">
        <f t="shared" si="97"/>
        <v>y1deprogcnt51</v>
      </c>
      <c r="L158" t="str">
        <f t="shared" ref="L158:L159" si="186">CONCATENATE("   ",K158,MID($I$2,2,3))</f>
        <v xml:space="preserve">   y1deprogcnt51=""</v>
      </c>
      <c r="M158" t="str">
        <f t="shared" si="98"/>
        <v>y2deprogcnt51</v>
      </c>
      <c r="N158" t="str">
        <f t="shared" ref="N158:N159" si="187">CONCATENATE("   ",M158,MID($I$2,2,3))</f>
        <v xml:space="preserve">   y2deprogcnt51=""</v>
      </c>
      <c r="O158" t="str">
        <f t="shared" si="136"/>
        <v>deprogcnt51=$(y2deprogcnt51),</v>
      </c>
      <c r="P158" t="str">
        <f t="shared" si="137"/>
        <v>cydeprogcnt51</v>
      </c>
      <c r="Q158" t="str">
        <f t="shared" si="138"/>
        <v xml:space="preserve">   cydeprogcnt51=""</v>
      </c>
      <c r="R158" t="str">
        <f t="shared" si="139"/>
        <v xml:space="preserve">          deprogcnt51=$(cydeprogcnt51),</v>
      </c>
      <c r="S158" t="str">
        <f t="shared" si="140"/>
        <v xml:space="preserve">          gactrept.deprogcnt51 as cydeprogcnt51,</v>
      </c>
    </row>
    <row r="159" spans="2:19">
      <c r="B159" t="s">
        <v>393</v>
      </c>
      <c r="C159" t="str">
        <f t="shared" si="183"/>
        <v>DEPROGCNT60</v>
      </c>
      <c r="D159" t="s">
        <v>26</v>
      </c>
      <c r="E159" t="s">
        <v>6</v>
      </c>
      <c r="F159">
        <v>3</v>
      </c>
      <c r="H159" t="str">
        <f t="shared" si="93"/>
        <v>py1deprogcnt60</v>
      </c>
      <c r="I159" t="str">
        <f t="shared" si="184"/>
        <v xml:space="preserve">   py1deprogcnt60=""</v>
      </c>
      <c r="J159" t="str">
        <f t="shared" si="185"/>
        <v>deprogcnt60=$(py1deprogcnt60),</v>
      </c>
      <c r="K159" t="str">
        <f t="shared" si="97"/>
        <v>y1deprogcnt60</v>
      </c>
      <c r="L159" t="str">
        <f t="shared" si="186"/>
        <v xml:space="preserve">   y1deprogcnt60=""</v>
      </c>
      <c r="M159" t="str">
        <f t="shared" si="98"/>
        <v>y2deprogcnt60</v>
      </c>
      <c r="N159" t="str">
        <f t="shared" si="187"/>
        <v xml:space="preserve">   y2deprogcnt60=""</v>
      </c>
      <c r="O159" t="str">
        <f t="shared" si="136"/>
        <v>deprogcnt60=$(y2deprogcnt60),</v>
      </c>
      <c r="P159" t="str">
        <f t="shared" si="137"/>
        <v>cydeprogcnt60</v>
      </c>
      <c r="Q159" t="str">
        <f t="shared" si="138"/>
        <v xml:space="preserve">   cydeprogcnt60=""</v>
      </c>
      <c r="R159" t="str">
        <f t="shared" si="139"/>
        <v xml:space="preserve">          deprogcnt60=$(cydeprogcnt60),</v>
      </c>
      <c r="S159" t="str">
        <f t="shared" si="140"/>
        <v xml:space="preserve">          gactrept.deprogcnt60 as cydeprogcnt60,</v>
      </c>
    </row>
    <row r="160" spans="2:19">
      <c r="B160" t="s">
        <v>394</v>
      </c>
      <c r="C160" t="str">
        <f t="shared" ref="C160" si="188">IF(D160="RI",UPPER(B160),IF(D160="CI",UPPER((B160)),""))</f>
        <v>DEPROGCNT70</v>
      </c>
      <c r="D160" t="s">
        <v>26</v>
      </c>
      <c r="E160" t="s">
        <v>6</v>
      </c>
      <c r="F160">
        <v>3</v>
      </c>
      <c r="H160" t="str">
        <f t="shared" si="93"/>
        <v>py1deprogcnt70</v>
      </c>
      <c r="I160" t="str">
        <f t="shared" ref="I160" si="189">CONCATENATE("   ",H160,MID($I$2,2,3))</f>
        <v xml:space="preserve">   py1deprogcnt70=""</v>
      </c>
      <c r="J160" t="str">
        <f t="shared" ref="J160" si="190">CONCATENATE(B160,"=$(",H160,"),")</f>
        <v>deprogcnt70=$(py1deprogcnt70),</v>
      </c>
      <c r="K160" t="str">
        <f t="shared" si="97"/>
        <v>y1deprogcnt70</v>
      </c>
      <c r="L160" t="str">
        <f t="shared" ref="L160" si="191">CONCATENATE("   ",K160,MID($I$2,2,3))</f>
        <v xml:space="preserve">   y1deprogcnt70=""</v>
      </c>
      <c r="M160" t="str">
        <f t="shared" si="98"/>
        <v>y2deprogcnt70</v>
      </c>
      <c r="N160" t="str">
        <f t="shared" ref="N160" si="192">CONCATENATE("   ",M160,MID($I$2,2,3))</f>
        <v xml:space="preserve">   y2deprogcnt70=""</v>
      </c>
      <c r="O160" t="str">
        <f t="shared" si="136"/>
        <v>deprogcnt70=$(y2deprogcnt70),</v>
      </c>
      <c r="P160" t="str">
        <f t="shared" si="137"/>
        <v>cydeprogcnt70</v>
      </c>
      <c r="Q160" t="str">
        <f t="shared" si="138"/>
        <v xml:space="preserve">   cydeprogcnt70=""</v>
      </c>
      <c r="R160" t="str">
        <f t="shared" si="139"/>
        <v xml:space="preserve">          deprogcnt70=$(cydeprogcnt70),</v>
      </c>
      <c r="S160" t="str">
        <f t="shared" si="140"/>
        <v xml:space="preserve">          gactrept.deprogcnt70 as cydeprogcnt70,</v>
      </c>
    </row>
    <row r="161" spans="2:19">
      <c r="B161" t="s">
        <v>371</v>
      </c>
      <c r="C161" t="str">
        <f t="shared" si="100"/>
        <v>WFFACFTE</v>
      </c>
      <c r="D161" t="s">
        <v>26</v>
      </c>
      <c r="E161" t="s">
        <v>9</v>
      </c>
      <c r="F161">
        <v>4</v>
      </c>
      <c r="H161" t="str">
        <f t="shared" si="93"/>
        <v>py1wffacfte</v>
      </c>
      <c r="I161" t="str">
        <f t="shared" si="96"/>
        <v xml:space="preserve">   py1wffacfte=""</v>
      </c>
      <c r="J161" t="str">
        <f t="shared" si="94"/>
        <v>wffacfte=$(py1wffacfte),</v>
      </c>
      <c r="K161" t="str">
        <f t="shared" si="97"/>
        <v>y1wffacfte</v>
      </c>
      <c r="L161" t="str">
        <f t="shared" si="96"/>
        <v xml:space="preserve">   y1wffacfte=""</v>
      </c>
      <c r="M161" t="str">
        <f t="shared" si="98"/>
        <v>y2wffacfte</v>
      </c>
      <c r="N161" t="str">
        <f t="shared" ref="N161" si="193">CONCATENATE("   ",M161,MID($I$2,2,3))</f>
        <v xml:space="preserve">   y2wffacfte=""</v>
      </c>
      <c r="O161" t="str">
        <f t="shared" si="136"/>
        <v>wffacfte=$(y2wffacfte),</v>
      </c>
      <c r="P161" t="str">
        <f t="shared" si="137"/>
        <v>cywffacfte</v>
      </c>
      <c r="Q161" t="str">
        <f t="shared" si="138"/>
        <v xml:space="preserve">   cywffacfte=""</v>
      </c>
      <c r="R161" t="str">
        <f t="shared" si="139"/>
        <v xml:space="preserve">          wffacfte=$(cywffacfte),</v>
      </c>
      <c r="S161" t="str">
        <f t="shared" si="140"/>
        <v xml:space="preserve">          gactrept.wffacfte as cywffacfte,</v>
      </c>
    </row>
    <row r="162" spans="2:19">
      <c r="B162" t="s">
        <v>374</v>
      </c>
      <c r="C162" t="str">
        <f t="shared" si="100"/>
        <v>WFFACGRNT</v>
      </c>
      <c r="D162" t="s">
        <v>26</v>
      </c>
      <c r="E162" t="s">
        <v>8</v>
      </c>
      <c r="F162">
        <v>3</v>
      </c>
      <c r="H162" t="str">
        <f t="shared" si="93"/>
        <v>py1wffacgrnt</v>
      </c>
      <c r="I162" t="str">
        <f t="shared" si="96"/>
        <v xml:space="preserve">   py1wffacgrnt=""</v>
      </c>
      <c r="J162" t="str">
        <f t="shared" si="94"/>
        <v>wffacgrnt=$(py1wffacgrnt),</v>
      </c>
      <c r="K162" t="str">
        <f t="shared" si="97"/>
        <v>y1wffacgrnt</v>
      </c>
      <c r="L162" t="str">
        <f t="shared" si="96"/>
        <v xml:space="preserve">   y1wffacgrnt=""</v>
      </c>
      <c r="M162" t="str">
        <f t="shared" si="98"/>
        <v>y2wffacgrnt</v>
      </c>
      <c r="N162" t="str">
        <f t="shared" ref="N162" si="194">CONCATENATE("   ",M162,MID($I$2,2,3))</f>
        <v xml:space="preserve">   y2wffacgrnt=""</v>
      </c>
      <c r="O162" t="str">
        <f t="shared" si="136"/>
        <v>wffacgrnt=$(y2wffacgrnt),</v>
      </c>
      <c r="P162" t="str">
        <f t="shared" si="137"/>
        <v>cywffacgrnt</v>
      </c>
      <c r="Q162" t="str">
        <f t="shared" si="138"/>
        <v xml:space="preserve">   cywffacgrnt=""</v>
      </c>
      <c r="R162" t="str">
        <f t="shared" si="139"/>
        <v xml:space="preserve">          wffacgrnt=$(cywffacgrnt),</v>
      </c>
      <c r="S162" t="str">
        <f t="shared" si="140"/>
        <v xml:space="preserve">          gactrept.wffacgrnt as cywffacgrnt,</v>
      </c>
    </row>
    <row r="163" spans="2:19">
      <c r="B163" t="s">
        <v>375</v>
      </c>
      <c r="C163" t="str">
        <f t="shared" si="100"/>
        <v>WFFACLEDGR</v>
      </c>
      <c r="D163" t="s">
        <v>26</v>
      </c>
      <c r="E163" t="s">
        <v>8</v>
      </c>
      <c r="F163">
        <v>3</v>
      </c>
      <c r="H163" t="str">
        <f t="shared" si="93"/>
        <v>py1wffacledgr</v>
      </c>
      <c r="I163" t="str">
        <f t="shared" si="96"/>
        <v xml:space="preserve">   py1wffacledgr=""</v>
      </c>
      <c r="J163" t="str">
        <f t="shared" si="94"/>
        <v>wffacledgr=$(py1wffacledgr),</v>
      </c>
      <c r="K163" t="str">
        <f t="shared" si="97"/>
        <v>y1wffacledgr</v>
      </c>
      <c r="L163" t="str">
        <f t="shared" si="96"/>
        <v xml:space="preserve">   y1wffacledgr=""</v>
      </c>
      <c r="M163" t="str">
        <f t="shared" si="98"/>
        <v>y2wffacledgr</v>
      </c>
      <c r="N163" t="str">
        <f t="shared" ref="N163" si="195">CONCATENATE("   ",M163,MID($I$2,2,3))</f>
        <v xml:space="preserve">   y2wffacledgr=""</v>
      </c>
      <c r="O163" t="str">
        <f t="shared" si="136"/>
        <v>wffacledgr=$(y2wffacledgr),</v>
      </c>
      <c r="P163" t="str">
        <f t="shared" si="137"/>
        <v>cywffacledgr</v>
      </c>
      <c r="Q163" t="str">
        <f t="shared" si="138"/>
        <v xml:space="preserve">   cywffacledgr=""</v>
      </c>
      <c r="R163" t="str">
        <f t="shared" si="139"/>
        <v xml:space="preserve">          wffacledgr=$(cywffacledgr),</v>
      </c>
      <c r="S163" t="str">
        <f t="shared" si="140"/>
        <v xml:space="preserve">          gactrept.wffacledgr as cywffacledgr,</v>
      </c>
    </row>
    <row r="164" spans="2:19">
      <c r="B164" t="s">
        <v>372</v>
      </c>
      <c r="C164" t="str">
        <f t="shared" si="100"/>
        <v>RDEXPND</v>
      </c>
      <c r="D164" t="s">
        <v>26</v>
      </c>
      <c r="E164" t="s">
        <v>6</v>
      </c>
      <c r="F164">
        <v>4</v>
      </c>
      <c r="H164" t="str">
        <f t="shared" si="93"/>
        <v>py1rdexpnd</v>
      </c>
      <c r="I164" t="str">
        <f t="shared" si="96"/>
        <v xml:space="preserve">   py1rdexpnd=""</v>
      </c>
      <c r="J164" t="str">
        <f t="shared" si="94"/>
        <v>rdexpnd=$(py1rdexpnd),</v>
      </c>
      <c r="K164" t="str">
        <f t="shared" si="97"/>
        <v>y1rdexpnd</v>
      </c>
      <c r="L164" t="str">
        <f t="shared" si="96"/>
        <v xml:space="preserve">   y1rdexpnd=""</v>
      </c>
      <c r="M164" t="str">
        <f t="shared" si="98"/>
        <v>y2rdexpnd</v>
      </c>
      <c r="N164" t="str">
        <f t="shared" ref="N164" si="196">CONCATENATE("   ",M164,MID($I$2,2,3))</f>
        <v xml:space="preserve">   y2rdexpnd=""</v>
      </c>
      <c r="O164" t="str">
        <f t="shared" si="136"/>
        <v>rdexpnd=$(y2rdexpnd),</v>
      </c>
      <c r="P164" t="str">
        <f t="shared" si="137"/>
        <v>cyrdexpnd</v>
      </c>
      <c r="Q164" t="str">
        <f t="shared" si="138"/>
        <v xml:space="preserve">   cyrdexpnd=""</v>
      </c>
      <c r="R164" t="str">
        <f t="shared" si="139"/>
        <v xml:space="preserve">          rdexpnd=$(cyrdexpnd),</v>
      </c>
      <c r="S164" t="str">
        <f t="shared" si="140"/>
        <v xml:space="preserve">          gactrept.rdexpnd as cyrdexpnd,</v>
      </c>
    </row>
    <row r="165" spans="2:19">
      <c r="B165" t="s">
        <v>373</v>
      </c>
      <c r="C165" t="str">
        <f t="shared" si="100"/>
        <v>RDEDEXPNDLED</v>
      </c>
      <c r="D165" t="s">
        <v>26</v>
      </c>
      <c r="E165" t="s">
        <v>6</v>
      </c>
      <c r="F165">
        <v>7</v>
      </c>
      <c r="H165" t="str">
        <f t="shared" si="93"/>
        <v>py1rdedexpndled</v>
      </c>
      <c r="I165" t="str">
        <f t="shared" si="96"/>
        <v xml:space="preserve">   py1rdedexpndled=""</v>
      </c>
      <c r="J165" t="str">
        <f t="shared" si="94"/>
        <v>rdedexpndled=$(py1rdedexpndled),</v>
      </c>
      <c r="K165" t="str">
        <f t="shared" si="97"/>
        <v>y1rdedexpndled</v>
      </c>
      <c r="L165" t="str">
        <f t="shared" si="96"/>
        <v xml:space="preserve">   y1rdedexpndled=""</v>
      </c>
      <c r="M165" t="str">
        <f t="shared" si="98"/>
        <v>y2rdedexpndled</v>
      </c>
      <c r="N165" t="str">
        <f t="shared" ref="N165" si="197">CONCATENATE("   ",M165,MID($I$2,2,3))</f>
        <v xml:space="preserve">   y2rdedexpndled=""</v>
      </c>
      <c r="O165" t="str">
        <f t="shared" si="136"/>
        <v>rdedexpndled=$(y2rdedexpndled),</v>
      </c>
      <c r="P165" t="str">
        <f t="shared" si="137"/>
        <v>cyrdedexpndled</v>
      </c>
      <c r="Q165" t="str">
        <f t="shared" si="138"/>
        <v xml:space="preserve">   cyrdedexpndled=""</v>
      </c>
      <c r="R165" t="str">
        <f t="shared" si="139"/>
        <v xml:space="preserve">          rdedexpndled=$(cyrdedexpndled),</v>
      </c>
      <c r="S165" t="str">
        <f t="shared" si="140"/>
        <v xml:space="preserve">          gactrept.rdedexpndled as cyrdedexpndled,</v>
      </c>
    </row>
    <row r="166" spans="2:19">
      <c r="B166" t="s">
        <v>227</v>
      </c>
      <c r="C166" t="str">
        <f t="shared" si="100"/>
        <v>IPDISCLOS</v>
      </c>
      <c r="D166" t="s">
        <v>26</v>
      </c>
      <c r="E166" t="s">
        <v>6</v>
      </c>
      <c r="F166">
        <v>3</v>
      </c>
      <c r="H166" t="str">
        <f t="shared" si="93"/>
        <v>py1ipdisclos</v>
      </c>
      <c r="I166" t="str">
        <f t="shared" si="96"/>
        <v xml:space="preserve">   py1ipdisclos=""</v>
      </c>
      <c r="J166" t="str">
        <f t="shared" si="94"/>
        <v>ipdisclos=$(py1ipdisclos),</v>
      </c>
      <c r="K166" t="str">
        <f t="shared" si="97"/>
        <v>y1ipdisclos</v>
      </c>
      <c r="L166" t="str">
        <f t="shared" si="96"/>
        <v xml:space="preserve">   y1ipdisclos=""</v>
      </c>
      <c r="M166" t="str">
        <f t="shared" si="98"/>
        <v>y2ipdisclos</v>
      </c>
      <c r="N166" t="str">
        <f t="shared" ref="N166:N167" si="198">CONCATENATE("   ",M166,MID($I$2,2,3))</f>
        <v xml:space="preserve">   y2ipdisclos=""</v>
      </c>
      <c r="O166" t="str">
        <f t="shared" si="136"/>
        <v>ipdisclos=$(y2ipdisclos),</v>
      </c>
      <c r="P166" t="str">
        <f t="shared" si="137"/>
        <v>cyipdisclos</v>
      </c>
      <c r="Q166" t="str">
        <f t="shared" si="138"/>
        <v xml:space="preserve">   cyipdisclos=""</v>
      </c>
      <c r="R166" t="str">
        <f t="shared" si="139"/>
        <v xml:space="preserve">          ipdisclos=$(cyipdisclos),</v>
      </c>
      <c r="S166" t="str">
        <f t="shared" si="140"/>
        <v xml:space="preserve">          gactrept.ipdisclos as cyipdisclos,</v>
      </c>
    </row>
    <row r="167" spans="2:19">
      <c r="B167" t="s">
        <v>378</v>
      </c>
      <c r="C167" t="str">
        <f t="shared" si="100"/>
        <v>IPLICOPT</v>
      </c>
      <c r="D167" t="s">
        <v>26</v>
      </c>
      <c r="E167" t="s">
        <v>6</v>
      </c>
      <c r="F167">
        <v>3</v>
      </c>
      <c r="H167" t="str">
        <f t="shared" si="93"/>
        <v>py1iplicopt</v>
      </c>
      <c r="I167" t="str">
        <f t="shared" si="96"/>
        <v xml:space="preserve">   py1iplicopt=""</v>
      </c>
      <c r="J167" t="str">
        <f t="shared" si="94"/>
        <v>iplicopt=$(py1iplicopt),</v>
      </c>
      <c r="K167" t="str">
        <f t="shared" si="97"/>
        <v>y1iplicopt</v>
      </c>
      <c r="L167" t="str">
        <f t="shared" si="96"/>
        <v xml:space="preserve">   y1iplicopt=""</v>
      </c>
      <c r="M167" t="str">
        <f t="shared" si="98"/>
        <v>y2iplicopt</v>
      </c>
      <c r="N167" t="str">
        <f t="shared" si="198"/>
        <v xml:space="preserve">   y2iplicopt=""</v>
      </c>
      <c r="O167" t="str">
        <f t="shared" si="136"/>
        <v>iplicopt=$(y2iplicopt),</v>
      </c>
      <c r="P167" t="str">
        <f t="shared" si="137"/>
        <v>cyiplicopt</v>
      </c>
      <c r="Q167" t="str">
        <f t="shared" si="138"/>
        <v xml:space="preserve">   cyiplicopt=""</v>
      </c>
      <c r="R167" t="str">
        <f t="shared" si="139"/>
        <v xml:space="preserve">          iplicopt=$(cyiplicopt),</v>
      </c>
      <c r="S167" t="str">
        <f t="shared" si="140"/>
        <v xml:space="preserve">          gactrept.iplicopt as cyiplicopt,</v>
      </c>
    </row>
    <row r="168" spans="2:19">
      <c r="B168" t="s">
        <v>226</v>
      </c>
      <c r="C168" t="str">
        <f>IF(D168="RI",UPPER(B168),IF(D168="CI",UPPER((B168)),""))</f>
        <v>IPPATENTS</v>
      </c>
      <c r="D168" t="s">
        <v>26</v>
      </c>
      <c r="E168" t="s">
        <v>6</v>
      </c>
      <c r="F168">
        <v>3</v>
      </c>
      <c r="H168" t="str">
        <f>CONCATENATE("py1",$B168)</f>
        <v>py1ippatents</v>
      </c>
      <c r="I168" t="str">
        <f>CONCATENATE("   ",H168,MID($I$2,2,3))</f>
        <v xml:space="preserve">   py1ippatents=""</v>
      </c>
      <c r="J168" t="str">
        <f>CONCATENATE(B168,"=$(",H168,"),")</f>
        <v>ippatents=$(py1ippatents),</v>
      </c>
      <c r="K168" t="str">
        <f>CONCATENATE("y1",$B168)</f>
        <v>y1ippatents</v>
      </c>
      <c r="L168" t="str">
        <f>CONCATENATE("   ",K168,MID($I$2,2,3))</f>
        <v xml:space="preserve">   y1ippatents=""</v>
      </c>
      <c r="M168" t="str">
        <f>CONCATENATE("y2",$B168)</f>
        <v>y2ippatents</v>
      </c>
      <c r="N168" t="str">
        <f t="shared" ref="N168" si="199">CONCATENATE("   ",M168,MID($I$2,2,3))</f>
        <v xml:space="preserve">   y2ippatents=""</v>
      </c>
      <c r="O168" t="str">
        <f t="shared" si="136"/>
        <v>ippatents=$(y2ippatents),</v>
      </c>
      <c r="P168" t="str">
        <f t="shared" si="137"/>
        <v>cyippatents</v>
      </c>
      <c r="Q168" t="str">
        <f t="shared" si="138"/>
        <v xml:space="preserve">   cyippatents=""</v>
      </c>
      <c r="R168" t="str">
        <f t="shared" si="139"/>
        <v xml:space="preserve">          ippatents=$(cyippatents),</v>
      </c>
      <c r="S168" t="str">
        <f t="shared" si="140"/>
        <v xml:space="preserve">          gactrept.ippatents as cyippatents,</v>
      </c>
    </row>
    <row r="169" spans="2:19">
      <c r="B169" t="s">
        <v>228</v>
      </c>
      <c r="C169" t="str">
        <f t="shared" si="100"/>
        <v>IPNEWCOMP</v>
      </c>
      <c r="D169" t="s">
        <v>26</v>
      </c>
      <c r="E169" t="s">
        <v>6</v>
      </c>
      <c r="F169">
        <v>3</v>
      </c>
      <c r="H169" t="str">
        <f t="shared" si="93"/>
        <v>py1ipnewcomp</v>
      </c>
      <c r="I169" t="str">
        <f t="shared" si="96"/>
        <v xml:space="preserve">   py1ipnewcomp=""</v>
      </c>
      <c r="J169" t="str">
        <f t="shared" si="94"/>
        <v>ipnewcomp=$(py1ipnewcomp),</v>
      </c>
      <c r="K169" t="str">
        <f t="shared" si="97"/>
        <v>y1ipnewcomp</v>
      </c>
      <c r="L169" t="str">
        <f t="shared" si="96"/>
        <v xml:space="preserve">   y1ipnewcomp=""</v>
      </c>
      <c r="M169" t="str">
        <f t="shared" si="98"/>
        <v>y2ipnewcomp</v>
      </c>
      <c r="N169" t="str">
        <f t="shared" ref="N169" si="200">CONCATENATE("   ",M169,MID($I$2,2,3))</f>
        <v xml:space="preserve">   y2ipnewcomp=""</v>
      </c>
      <c r="O169" t="str">
        <f t="shared" si="136"/>
        <v>ipnewcomp=$(y2ipnewcomp),</v>
      </c>
      <c r="P169" t="str">
        <f t="shared" si="137"/>
        <v>cyipnewcomp</v>
      </c>
      <c r="Q169" t="str">
        <f t="shared" si="138"/>
        <v xml:space="preserve">   cyipnewcomp=""</v>
      </c>
      <c r="R169" t="str">
        <f t="shared" si="139"/>
        <v xml:space="preserve">          ipnewcomp=$(cyipnewcomp),</v>
      </c>
      <c r="S169" t="str">
        <f t="shared" si="140"/>
        <v xml:space="preserve">          gactrept.ipnewcomp as cyipnewcomp,</v>
      </c>
    </row>
    <row r="170" spans="2:19">
      <c r="B170" t="s">
        <v>229</v>
      </c>
      <c r="C170" t="str">
        <f t="shared" si="100"/>
        <v>IPSURVCOMP</v>
      </c>
      <c r="D170" t="s">
        <v>26</v>
      </c>
      <c r="E170" t="s">
        <v>6</v>
      </c>
      <c r="F170">
        <v>3</v>
      </c>
      <c r="H170" t="str">
        <f t="shared" si="93"/>
        <v>py1ipsurvcomp</v>
      </c>
      <c r="I170" t="str">
        <f t="shared" si="96"/>
        <v xml:space="preserve">   py1ipsurvcomp=""</v>
      </c>
      <c r="J170" t="str">
        <f t="shared" si="94"/>
        <v>ipsurvcomp=$(py1ipsurvcomp),</v>
      </c>
      <c r="K170" t="str">
        <f t="shared" si="97"/>
        <v>y1ipsurvcomp</v>
      </c>
      <c r="L170" t="str">
        <f t="shared" si="96"/>
        <v xml:space="preserve">   y1ipsurvcomp=""</v>
      </c>
      <c r="M170" t="str">
        <f t="shared" si="98"/>
        <v>y2ipsurvcomp</v>
      </c>
      <c r="N170" t="str">
        <f t="shared" ref="N170" si="201">CONCATENATE("   ",M170,MID($I$2,2,3))</f>
        <v xml:space="preserve">   y2ipsurvcomp=""</v>
      </c>
      <c r="O170" t="str">
        <f t="shared" si="136"/>
        <v>ipsurvcomp=$(y2ipsurvcomp),</v>
      </c>
      <c r="P170" t="str">
        <f t="shared" si="137"/>
        <v>cyipsurvcomp</v>
      </c>
      <c r="Q170" t="str">
        <f t="shared" si="138"/>
        <v xml:space="preserve">   cyipsurvcomp=""</v>
      </c>
      <c r="R170" t="str">
        <f t="shared" si="139"/>
        <v xml:space="preserve">          ipsurvcomp=$(cyipsurvcomp),</v>
      </c>
      <c r="S170" t="str">
        <f t="shared" si="140"/>
        <v xml:space="preserve">          gactrept.ipsurvcomp as cyipsurvcomp,</v>
      </c>
    </row>
    <row r="171" spans="2:19">
      <c r="B171" t="s">
        <v>265</v>
      </c>
      <c r="C171" t="str">
        <f t="shared" si="100"/>
        <v>WFCMPLC1</v>
      </c>
      <c r="D171" t="s">
        <v>55</v>
      </c>
      <c r="E171" t="s">
        <v>6</v>
      </c>
      <c r="F171">
        <v>4</v>
      </c>
      <c r="H171" t="str">
        <f t="shared" si="93"/>
        <v>py1wfcmplc1</v>
      </c>
      <c r="I171" t="str">
        <f t="shared" si="96"/>
        <v xml:space="preserve">   py1wfcmplc1=""</v>
      </c>
      <c r="J171" t="str">
        <f t="shared" si="94"/>
        <v>wfcmplc1=$(py1wfcmplc1),</v>
      </c>
      <c r="K171" t="str">
        <f t="shared" si="97"/>
        <v>y1wfcmplc1</v>
      </c>
      <c r="L171" t="str">
        <f t="shared" si="96"/>
        <v xml:space="preserve">   y1wfcmplc1=""</v>
      </c>
      <c r="M171" t="str">
        <f t="shared" si="98"/>
        <v>y2wfcmplc1</v>
      </c>
      <c r="N171" t="str">
        <f t="shared" ref="N171" si="202">CONCATENATE("   ",M171,MID($I$2,2,3))</f>
        <v xml:space="preserve">   y2wfcmplc1=""</v>
      </c>
      <c r="O171" t="str">
        <f t="shared" si="136"/>
        <v>wfcmplc1=$(y2wfcmplc1),</v>
      </c>
      <c r="P171" t="str">
        <f t="shared" si="137"/>
        <v>cywfcmplc1</v>
      </c>
      <c r="Q171" t="str">
        <f t="shared" si="138"/>
        <v xml:space="preserve">   cywfcmplc1=""</v>
      </c>
      <c r="R171" t="str">
        <f t="shared" si="139"/>
        <v xml:space="preserve">          wfcmplc1=$(cywfcmplc1),</v>
      </c>
      <c r="S171" t="str">
        <f t="shared" si="140"/>
        <v xml:space="preserve">          gactrept.wfcmplc1 as cywfcmplc1,</v>
      </c>
    </row>
    <row r="172" spans="2:19">
      <c r="B172" t="s">
        <v>266</v>
      </c>
      <c r="C172" t="str">
        <f t="shared" si="100"/>
        <v>WFCMPLC2</v>
      </c>
      <c r="D172" t="s">
        <v>55</v>
      </c>
      <c r="E172" t="s">
        <v>6</v>
      </c>
      <c r="F172">
        <v>4</v>
      </c>
      <c r="H172" t="str">
        <f t="shared" si="93"/>
        <v>py1wfcmplc2</v>
      </c>
      <c r="I172" t="str">
        <f t="shared" si="96"/>
        <v xml:space="preserve">   py1wfcmplc2=""</v>
      </c>
      <c r="J172" t="str">
        <f t="shared" si="94"/>
        <v>wfcmplc2=$(py1wfcmplc2),</v>
      </c>
      <c r="K172" t="str">
        <f t="shared" si="97"/>
        <v>y1wfcmplc2</v>
      </c>
      <c r="L172" t="str">
        <f t="shared" si="96"/>
        <v xml:space="preserve">   y1wfcmplc2=""</v>
      </c>
      <c r="M172" t="str">
        <f t="shared" si="98"/>
        <v>y2wfcmplc2</v>
      </c>
      <c r="N172" t="str">
        <f t="shared" ref="N172" si="203">CONCATENATE("   ",M172,MID($I$2,2,3))</f>
        <v xml:space="preserve">   y2wfcmplc2=""</v>
      </c>
      <c r="O172" t="str">
        <f t="shared" si="136"/>
        <v>wfcmplc2=$(y2wfcmplc2),</v>
      </c>
      <c r="P172" t="str">
        <f t="shared" si="137"/>
        <v>cywfcmplc2</v>
      </c>
      <c r="Q172" t="str">
        <f t="shared" si="138"/>
        <v xml:space="preserve">   cywfcmplc2=""</v>
      </c>
      <c r="R172" t="str">
        <f t="shared" si="139"/>
        <v xml:space="preserve">          wfcmplc2=$(cywfcmplc2),</v>
      </c>
      <c r="S172" t="str">
        <f t="shared" si="140"/>
        <v xml:space="preserve">          gactrept.wfcmplc2 as cywfcmplc2,</v>
      </c>
    </row>
    <row r="173" spans="2:19">
      <c r="B173" t="s">
        <v>267</v>
      </c>
      <c r="C173" t="str">
        <f t="shared" si="100"/>
        <v>WFCMPLTD</v>
      </c>
      <c r="D173" t="s">
        <v>55</v>
      </c>
      <c r="E173" t="s">
        <v>6</v>
      </c>
      <c r="F173">
        <v>4</v>
      </c>
      <c r="H173" t="str">
        <f t="shared" si="93"/>
        <v>py1wfcmpltd</v>
      </c>
      <c r="I173" t="str">
        <f t="shared" si="96"/>
        <v xml:space="preserve">   py1wfcmpltd=""</v>
      </c>
      <c r="J173" t="str">
        <f t="shared" si="94"/>
        <v>wfcmpltd=$(py1wfcmpltd),</v>
      </c>
      <c r="K173" t="str">
        <f t="shared" si="97"/>
        <v>y1wfcmpltd</v>
      </c>
      <c r="L173" t="str">
        <f t="shared" si="96"/>
        <v xml:space="preserve">   y1wfcmpltd=""</v>
      </c>
      <c r="M173" t="str">
        <f t="shared" si="98"/>
        <v>y2wfcmpltd</v>
      </c>
      <c r="N173" t="str">
        <f t="shared" ref="N173" si="204">CONCATENATE("   ",M173,MID($I$2,2,3))</f>
        <v xml:space="preserve">   y2wfcmpltd=""</v>
      </c>
      <c r="O173" t="str">
        <f t="shared" si="136"/>
        <v>wfcmpltd=$(y2wfcmpltd),</v>
      </c>
      <c r="P173" t="str">
        <f t="shared" si="137"/>
        <v>cywfcmpltd</v>
      </c>
      <c r="Q173" t="str">
        <f t="shared" si="138"/>
        <v xml:space="preserve">   cywfcmpltd=""</v>
      </c>
      <c r="R173" t="str">
        <f t="shared" si="139"/>
        <v xml:space="preserve">          wfcmpltd=$(cywfcmpltd),</v>
      </c>
      <c r="S173" t="str">
        <f t="shared" si="140"/>
        <v xml:space="preserve">          gactrept.wfcmpltd as cywfcmpltd,</v>
      </c>
    </row>
    <row r="174" spans="2:19">
      <c r="B174" t="s">
        <v>268</v>
      </c>
      <c r="C174" t="str">
        <f t="shared" si="100"/>
        <v>WFCMPL10</v>
      </c>
      <c r="D174" t="s">
        <v>55</v>
      </c>
      <c r="E174" t="s">
        <v>6</v>
      </c>
      <c r="F174">
        <v>4</v>
      </c>
      <c r="H174" t="str">
        <f t="shared" si="93"/>
        <v>py1wfcmpl10</v>
      </c>
      <c r="I174" t="str">
        <f t="shared" si="96"/>
        <v xml:space="preserve">   py1wfcmpl10=""</v>
      </c>
      <c r="J174" t="str">
        <f t="shared" si="94"/>
        <v>wfcmpl10=$(py1wfcmpl10),</v>
      </c>
      <c r="K174" t="str">
        <f t="shared" si="97"/>
        <v>y1wfcmpl10</v>
      </c>
      <c r="L174" t="str">
        <f t="shared" si="96"/>
        <v xml:space="preserve">   y1wfcmpl10=""</v>
      </c>
      <c r="M174" t="str">
        <f t="shared" si="98"/>
        <v>y2wfcmpl10</v>
      </c>
      <c r="N174" t="str">
        <f t="shared" ref="N174" si="205">CONCATENATE("   ",M174,MID($I$2,2,3))</f>
        <v xml:space="preserve">   y2wfcmpl10=""</v>
      </c>
      <c r="O174" t="str">
        <f t="shared" si="136"/>
        <v>wfcmpl10=$(y2wfcmpl10),</v>
      </c>
      <c r="P174" t="str">
        <f t="shared" si="137"/>
        <v>cywfcmpl10</v>
      </c>
      <c r="Q174" t="str">
        <f t="shared" si="138"/>
        <v xml:space="preserve">   cywfcmpl10=""</v>
      </c>
      <c r="R174" t="str">
        <f t="shared" si="139"/>
        <v xml:space="preserve">          wfcmpl10=$(cywfcmpl10),</v>
      </c>
      <c r="S174" t="str">
        <f t="shared" si="140"/>
        <v xml:space="preserve">          gactrept.wfcmpl10 as cywfcmpl10,</v>
      </c>
    </row>
    <row r="175" spans="2:19">
      <c r="B175" t="s">
        <v>269</v>
      </c>
      <c r="C175" t="str">
        <f t="shared" si="100"/>
        <v>WFCMPL11</v>
      </c>
      <c r="D175" t="s">
        <v>55</v>
      </c>
      <c r="E175" t="s">
        <v>6</v>
      </c>
      <c r="F175">
        <v>4</v>
      </c>
      <c r="H175" t="str">
        <f t="shared" ref="H175:H238" si="206">CONCATENATE("py1",$B175)</f>
        <v>py1wfcmpl11</v>
      </c>
      <c r="I175" t="str">
        <f t="shared" si="96"/>
        <v xml:space="preserve">   py1wfcmpl11=""</v>
      </c>
      <c r="J175" t="str">
        <f t="shared" ref="J175:J238" si="207">CONCATENATE(B175,"=$(",H175,"),")</f>
        <v>wfcmpl11=$(py1wfcmpl11),</v>
      </c>
      <c r="K175" t="str">
        <f t="shared" si="97"/>
        <v>y1wfcmpl11</v>
      </c>
      <c r="L175" t="str">
        <f t="shared" si="96"/>
        <v xml:space="preserve">   y1wfcmpl11=""</v>
      </c>
      <c r="M175" t="str">
        <f t="shared" si="98"/>
        <v>y2wfcmpl11</v>
      </c>
      <c r="N175" t="str">
        <f t="shared" ref="N175" si="208">CONCATENATE("   ",M175,MID($I$2,2,3))</f>
        <v xml:space="preserve">   y2wfcmpl11=""</v>
      </c>
      <c r="O175" t="str">
        <f t="shared" si="136"/>
        <v>wfcmpl11=$(y2wfcmpl11),</v>
      </c>
      <c r="P175" t="str">
        <f t="shared" si="137"/>
        <v>cywfcmpl11</v>
      </c>
      <c r="Q175" t="str">
        <f t="shared" si="138"/>
        <v xml:space="preserve">   cywfcmpl11=""</v>
      </c>
      <c r="R175" t="str">
        <f t="shared" si="139"/>
        <v xml:space="preserve">          wfcmpl11=$(cywfcmpl11),</v>
      </c>
      <c r="S175" t="str">
        <f t="shared" si="140"/>
        <v xml:space="preserve">          gactrept.wfcmpl11 as cywfcmpl11,</v>
      </c>
    </row>
    <row r="176" spans="2:19">
      <c r="B176" t="s">
        <v>270</v>
      </c>
      <c r="C176" t="str">
        <f t="shared" si="100"/>
        <v>WFCMPL20</v>
      </c>
      <c r="D176" t="s">
        <v>55</v>
      </c>
      <c r="E176" t="s">
        <v>6</v>
      </c>
      <c r="F176">
        <v>4</v>
      </c>
      <c r="H176" t="str">
        <f t="shared" si="206"/>
        <v>py1wfcmpl20</v>
      </c>
      <c r="I176" t="str">
        <f t="shared" ref="I176:L239" si="209">CONCATENATE("   ",H176,MID($I$2,2,3))</f>
        <v xml:space="preserve">   py1wfcmpl20=""</v>
      </c>
      <c r="J176" t="str">
        <f t="shared" si="207"/>
        <v>wfcmpl20=$(py1wfcmpl20),</v>
      </c>
      <c r="K176" t="str">
        <f t="shared" ref="K176:K239" si="210">CONCATENATE("y1",$B176)</f>
        <v>y1wfcmpl20</v>
      </c>
      <c r="L176" t="str">
        <f t="shared" si="209"/>
        <v xml:space="preserve">   y1wfcmpl20=""</v>
      </c>
      <c r="M176" t="str">
        <f t="shared" ref="M176:M239" si="211">CONCATENATE("y2",$B176)</f>
        <v>y2wfcmpl20</v>
      </c>
      <c r="N176" t="str">
        <f t="shared" ref="N176" si="212">CONCATENATE("   ",M176,MID($I$2,2,3))</f>
        <v xml:space="preserve">   y2wfcmpl20=""</v>
      </c>
      <c r="O176" t="str">
        <f t="shared" si="136"/>
        <v>wfcmpl20=$(y2wfcmpl20),</v>
      </c>
      <c r="P176" t="str">
        <f t="shared" si="137"/>
        <v>cywfcmpl20</v>
      </c>
      <c r="Q176" t="str">
        <f t="shared" si="138"/>
        <v xml:space="preserve">   cywfcmpl20=""</v>
      </c>
      <c r="R176" t="str">
        <f t="shared" si="139"/>
        <v xml:space="preserve">          wfcmpl20=$(cywfcmpl20),</v>
      </c>
      <c r="S176" t="str">
        <f t="shared" si="140"/>
        <v xml:space="preserve">          gactrept.wfcmpl20 as cywfcmpl20,</v>
      </c>
    </row>
    <row r="177" spans="2:19">
      <c r="B177" t="s">
        <v>271</v>
      </c>
      <c r="C177" t="str">
        <f t="shared" ref="C177:C240" si="213">IF(D177="RI",UPPER(B177),IF(D177="CI",UPPER((B177)),""))</f>
        <v>WFCMPL21</v>
      </c>
      <c r="D177" t="s">
        <v>55</v>
      </c>
      <c r="E177" t="s">
        <v>6</v>
      </c>
      <c r="F177">
        <v>4</v>
      </c>
      <c r="H177" t="str">
        <f t="shared" si="206"/>
        <v>py1wfcmpl21</v>
      </c>
      <c r="I177" t="str">
        <f t="shared" si="209"/>
        <v xml:space="preserve">   py1wfcmpl21=""</v>
      </c>
      <c r="J177" t="str">
        <f t="shared" si="207"/>
        <v>wfcmpl21=$(py1wfcmpl21),</v>
      </c>
      <c r="K177" t="str">
        <f t="shared" si="210"/>
        <v>y1wfcmpl21</v>
      </c>
      <c r="L177" t="str">
        <f t="shared" si="209"/>
        <v xml:space="preserve">   y1wfcmpl21=""</v>
      </c>
      <c r="M177" t="str">
        <f t="shared" si="211"/>
        <v>y2wfcmpl21</v>
      </c>
      <c r="N177" t="str">
        <f t="shared" ref="N177" si="214">CONCATENATE("   ",M177,MID($I$2,2,3))</f>
        <v xml:space="preserve">   y2wfcmpl21=""</v>
      </c>
      <c r="O177" t="str">
        <f t="shared" si="136"/>
        <v>wfcmpl21=$(y2wfcmpl21),</v>
      </c>
      <c r="P177" t="str">
        <f t="shared" si="137"/>
        <v>cywfcmpl21</v>
      </c>
      <c r="Q177" t="str">
        <f t="shared" si="138"/>
        <v xml:space="preserve">   cywfcmpl21=""</v>
      </c>
      <c r="R177" t="str">
        <f t="shared" si="139"/>
        <v xml:space="preserve">          wfcmpl21=$(cywfcmpl21),</v>
      </c>
      <c r="S177" t="str">
        <f t="shared" si="140"/>
        <v xml:space="preserve">          gactrept.wfcmpl21 as cywfcmpl21,</v>
      </c>
    </row>
    <row r="178" spans="2:19">
      <c r="B178" t="s">
        <v>272</v>
      </c>
      <c r="C178" t="str">
        <f t="shared" si="213"/>
        <v>WFCMPL30</v>
      </c>
      <c r="D178" t="s">
        <v>55</v>
      </c>
      <c r="E178" t="s">
        <v>6</v>
      </c>
      <c r="F178">
        <v>4</v>
      </c>
      <c r="H178" t="str">
        <f t="shared" si="206"/>
        <v>py1wfcmpl30</v>
      </c>
      <c r="I178" t="str">
        <f t="shared" si="209"/>
        <v xml:space="preserve">   py1wfcmpl30=""</v>
      </c>
      <c r="J178" t="str">
        <f t="shared" si="207"/>
        <v>wfcmpl30=$(py1wfcmpl30),</v>
      </c>
      <c r="K178" t="str">
        <f t="shared" si="210"/>
        <v>y1wfcmpl30</v>
      </c>
      <c r="L178" t="str">
        <f t="shared" si="209"/>
        <v xml:space="preserve">   y1wfcmpl30=""</v>
      </c>
      <c r="M178" t="str">
        <f t="shared" si="211"/>
        <v>y2wfcmpl30</v>
      </c>
      <c r="N178" t="str">
        <f t="shared" ref="N178" si="215">CONCATENATE("   ",M178,MID($I$2,2,3))</f>
        <v xml:space="preserve">   y2wfcmpl30=""</v>
      </c>
      <c r="O178" t="str">
        <f t="shared" si="136"/>
        <v>wfcmpl30=$(y2wfcmpl30),</v>
      </c>
      <c r="P178" t="str">
        <f t="shared" si="137"/>
        <v>cywfcmpl30</v>
      </c>
      <c r="Q178" t="str">
        <f t="shared" si="138"/>
        <v xml:space="preserve">   cywfcmpl30=""</v>
      </c>
      <c r="R178" t="str">
        <f t="shared" si="139"/>
        <v xml:space="preserve">          wfcmpl30=$(cywfcmpl30),</v>
      </c>
      <c r="S178" t="str">
        <f t="shared" si="140"/>
        <v xml:space="preserve">          gactrept.wfcmpl30 as cywfcmpl30,</v>
      </c>
    </row>
    <row r="179" spans="2:19">
      <c r="B179" t="s">
        <v>273</v>
      </c>
      <c r="C179" t="str">
        <f t="shared" si="213"/>
        <v>WFCMPL31</v>
      </c>
      <c r="D179" t="s">
        <v>55</v>
      </c>
      <c r="E179" t="s">
        <v>6</v>
      </c>
      <c r="F179">
        <v>4</v>
      </c>
      <c r="H179" t="str">
        <f t="shared" si="206"/>
        <v>py1wfcmpl31</v>
      </c>
      <c r="I179" t="str">
        <f t="shared" si="209"/>
        <v xml:space="preserve">   py1wfcmpl31=""</v>
      </c>
      <c r="J179" t="str">
        <f t="shared" si="207"/>
        <v>wfcmpl31=$(py1wfcmpl31),</v>
      </c>
      <c r="K179" t="str">
        <f t="shared" si="210"/>
        <v>y1wfcmpl31</v>
      </c>
      <c r="L179" t="str">
        <f t="shared" si="209"/>
        <v xml:space="preserve">   y1wfcmpl31=""</v>
      </c>
      <c r="M179" t="str">
        <f t="shared" si="211"/>
        <v>y2wfcmpl31</v>
      </c>
      <c r="N179" t="str">
        <f t="shared" ref="N179" si="216">CONCATENATE("   ",M179,MID($I$2,2,3))</f>
        <v xml:space="preserve">   y2wfcmpl31=""</v>
      </c>
      <c r="O179" t="str">
        <f t="shared" si="136"/>
        <v>wfcmpl31=$(y2wfcmpl31),</v>
      </c>
      <c r="P179" t="str">
        <f t="shared" si="137"/>
        <v>cywfcmpl31</v>
      </c>
      <c r="Q179" t="str">
        <f t="shared" si="138"/>
        <v xml:space="preserve">   cywfcmpl31=""</v>
      </c>
      <c r="R179" t="str">
        <f t="shared" si="139"/>
        <v xml:space="preserve">          wfcmpl31=$(cywfcmpl31),</v>
      </c>
      <c r="S179" t="str">
        <f t="shared" si="140"/>
        <v xml:space="preserve">          gactrept.wfcmpl31 as cywfcmpl31,</v>
      </c>
    </row>
    <row r="180" spans="2:19">
      <c r="B180" t="s">
        <v>274</v>
      </c>
      <c r="C180" t="str">
        <f t="shared" si="213"/>
        <v>WFCMPL40</v>
      </c>
      <c r="D180" t="s">
        <v>55</v>
      </c>
      <c r="E180" t="s">
        <v>6</v>
      </c>
      <c r="F180">
        <v>4</v>
      </c>
      <c r="H180" t="str">
        <f t="shared" si="206"/>
        <v>py1wfcmpl40</v>
      </c>
      <c r="I180" t="str">
        <f t="shared" si="209"/>
        <v xml:space="preserve">   py1wfcmpl40=""</v>
      </c>
      <c r="J180" t="str">
        <f t="shared" si="207"/>
        <v>wfcmpl40=$(py1wfcmpl40),</v>
      </c>
      <c r="K180" t="str">
        <f t="shared" si="210"/>
        <v>y1wfcmpl40</v>
      </c>
      <c r="L180" t="str">
        <f t="shared" si="209"/>
        <v xml:space="preserve">   y1wfcmpl40=""</v>
      </c>
      <c r="M180" t="str">
        <f t="shared" si="211"/>
        <v>y2wfcmpl40</v>
      </c>
      <c r="N180" t="str">
        <f t="shared" ref="N180" si="217">CONCATENATE("   ",M180,MID($I$2,2,3))</f>
        <v xml:space="preserve">   y2wfcmpl40=""</v>
      </c>
      <c r="O180" t="str">
        <f t="shared" si="136"/>
        <v>wfcmpl40=$(y2wfcmpl40),</v>
      </c>
      <c r="P180" t="str">
        <f t="shared" si="137"/>
        <v>cywfcmpl40</v>
      </c>
      <c r="Q180" t="str">
        <f t="shared" si="138"/>
        <v xml:space="preserve">   cywfcmpl40=""</v>
      </c>
      <c r="R180" t="str">
        <f t="shared" si="139"/>
        <v xml:space="preserve">          wfcmpl40=$(cywfcmpl40),</v>
      </c>
      <c r="S180" t="str">
        <f t="shared" si="140"/>
        <v xml:space="preserve">          gactrept.wfcmpl40 as cywfcmpl40,</v>
      </c>
    </row>
    <row r="181" spans="2:19">
      <c r="B181" t="s">
        <v>275</v>
      </c>
      <c r="C181" t="str">
        <f t="shared" si="213"/>
        <v>WFCMPL41</v>
      </c>
      <c r="D181" t="s">
        <v>55</v>
      </c>
      <c r="E181" t="s">
        <v>6</v>
      </c>
      <c r="F181">
        <v>4</v>
      </c>
      <c r="H181" t="str">
        <f t="shared" si="206"/>
        <v>py1wfcmpl41</v>
      </c>
      <c r="I181" t="str">
        <f t="shared" si="209"/>
        <v xml:space="preserve">   py1wfcmpl41=""</v>
      </c>
      <c r="J181" t="str">
        <f t="shared" si="207"/>
        <v>wfcmpl41=$(py1wfcmpl41),</v>
      </c>
      <c r="K181" t="str">
        <f t="shared" si="210"/>
        <v>y1wfcmpl41</v>
      </c>
      <c r="L181" t="str">
        <f t="shared" si="209"/>
        <v xml:space="preserve">   y1wfcmpl41=""</v>
      </c>
      <c r="M181" t="str">
        <f t="shared" si="211"/>
        <v>y2wfcmpl41</v>
      </c>
      <c r="N181" t="str">
        <f t="shared" ref="N181" si="218">CONCATENATE("   ",M181,MID($I$2,2,3))</f>
        <v xml:space="preserve">   y2wfcmpl41=""</v>
      </c>
      <c r="O181" t="str">
        <f t="shared" si="136"/>
        <v>wfcmpl41=$(y2wfcmpl41),</v>
      </c>
      <c r="P181" t="str">
        <f t="shared" si="137"/>
        <v>cywfcmpl41</v>
      </c>
      <c r="Q181" t="str">
        <f t="shared" si="138"/>
        <v xml:space="preserve">   cywfcmpl41=""</v>
      </c>
      <c r="R181" t="str">
        <f t="shared" si="139"/>
        <v xml:space="preserve">          wfcmpl41=$(cywfcmpl41),</v>
      </c>
      <c r="S181" t="str">
        <f t="shared" si="140"/>
        <v xml:space="preserve">          gactrept.wfcmpl41 as cywfcmpl41,</v>
      </c>
    </row>
    <row r="182" spans="2:19">
      <c r="B182" t="s">
        <v>276</v>
      </c>
      <c r="C182" t="str">
        <f t="shared" si="213"/>
        <v>WFCMPL50</v>
      </c>
      <c r="D182" t="s">
        <v>55</v>
      </c>
      <c r="E182" t="s">
        <v>6</v>
      </c>
      <c r="F182">
        <v>4</v>
      </c>
      <c r="H182" t="str">
        <f t="shared" si="206"/>
        <v>py1wfcmpl50</v>
      </c>
      <c r="I182" t="str">
        <f t="shared" si="209"/>
        <v xml:space="preserve">   py1wfcmpl50=""</v>
      </c>
      <c r="J182" t="str">
        <f t="shared" si="207"/>
        <v>wfcmpl50=$(py1wfcmpl50),</v>
      </c>
      <c r="K182" t="str">
        <f t="shared" si="210"/>
        <v>y1wfcmpl50</v>
      </c>
      <c r="L182" t="str">
        <f t="shared" si="209"/>
        <v xml:space="preserve">   y1wfcmpl50=""</v>
      </c>
      <c r="M182" t="str">
        <f t="shared" si="211"/>
        <v>y2wfcmpl50</v>
      </c>
      <c r="N182" t="str">
        <f t="shared" ref="N182" si="219">CONCATENATE("   ",M182,MID($I$2,2,3))</f>
        <v xml:space="preserve">   y2wfcmpl50=""</v>
      </c>
      <c r="O182" t="str">
        <f t="shared" si="136"/>
        <v>wfcmpl50=$(y2wfcmpl50),</v>
      </c>
      <c r="P182" t="str">
        <f t="shared" si="137"/>
        <v>cywfcmpl50</v>
      </c>
      <c r="Q182" t="str">
        <f t="shared" si="138"/>
        <v xml:space="preserve">   cywfcmpl50=""</v>
      </c>
      <c r="R182" t="str">
        <f t="shared" si="139"/>
        <v xml:space="preserve">          wfcmpl50=$(cywfcmpl50),</v>
      </c>
      <c r="S182" t="str">
        <f t="shared" si="140"/>
        <v xml:space="preserve">          gactrept.wfcmpl50 as cywfcmpl50,</v>
      </c>
    </row>
    <row r="183" spans="2:19">
      <c r="B183" t="s">
        <v>277</v>
      </c>
      <c r="C183" t="str">
        <f t="shared" si="213"/>
        <v>WFCMPL51</v>
      </c>
      <c r="D183" t="s">
        <v>55</v>
      </c>
      <c r="E183" t="s">
        <v>6</v>
      </c>
      <c r="F183">
        <v>4</v>
      </c>
      <c r="H183" t="str">
        <f t="shared" si="206"/>
        <v>py1wfcmpl51</v>
      </c>
      <c r="I183" t="str">
        <f t="shared" si="209"/>
        <v xml:space="preserve">   py1wfcmpl51=""</v>
      </c>
      <c r="J183" t="str">
        <f t="shared" si="207"/>
        <v>wfcmpl51=$(py1wfcmpl51),</v>
      </c>
      <c r="K183" t="str">
        <f t="shared" si="210"/>
        <v>y1wfcmpl51</v>
      </c>
      <c r="L183" t="str">
        <f t="shared" si="209"/>
        <v xml:space="preserve">   y1wfcmpl51=""</v>
      </c>
      <c r="M183" t="str">
        <f t="shared" si="211"/>
        <v>y2wfcmpl51</v>
      </c>
      <c r="N183" t="str">
        <f t="shared" ref="N183" si="220">CONCATENATE("   ",M183,MID($I$2,2,3))</f>
        <v xml:space="preserve">   y2wfcmpl51=""</v>
      </c>
      <c r="O183" t="str">
        <f t="shared" si="136"/>
        <v>wfcmpl51=$(y2wfcmpl51),</v>
      </c>
      <c r="P183" t="str">
        <f t="shared" si="137"/>
        <v>cywfcmpl51</v>
      </c>
      <c r="Q183" t="str">
        <f t="shared" si="138"/>
        <v xml:space="preserve">   cywfcmpl51=""</v>
      </c>
      <c r="R183" t="str">
        <f t="shared" si="139"/>
        <v xml:space="preserve">          wfcmpl51=$(cywfcmpl51),</v>
      </c>
      <c r="S183" t="str">
        <f t="shared" si="140"/>
        <v xml:space="preserve">          gactrept.wfcmpl51 as cywfcmpl51,</v>
      </c>
    </row>
    <row r="184" spans="2:19">
      <c r="B184" t="s">
        <v>278</v>
      </c>
      <c r="C184" t="str">
        <f t="shared" si="213"/>
        <v>WFCMPL60</v>
      </c>
      <c r="D184" t="s">
        <v>55</v>
      </c>
      <c r="E184" t="s">
        <v>6</v>
      </c>
      <c r="F184">
        <v>4</v>
      </c>
      <c r="H184" t="str">
        <f t="shared" si="206"/>
        <v>py1wfcmpl60</v>
      </c>
      <c r="I184" t="str">
        <f t="shared" si="209"/>
        <v xml:space="preserve">   py1wfcmpl60=""</v>
      </c>
      <c r="J184" t="str">
        <f t="shared" si="207"/>
        <v>wfcmpl60=$(py1wfcmpl60),</v>
      </c>
      <c r="K184" t="str">
        <f t="shared" si="210"/>
        <v>y1wfcmpl60</v>
      </c>
      <c r="L184" t="str">
        <f t="shared" si="209"/>
        <v xml:space="preserve">   y1wfcmpl60=""</v>
      </c>
      <c r="M184" t="str">
        <f t="shared" si="211"/>
        <v>y2wfcmpl60</v>
      </c>
      <c r="N184" t="str">
        <f t="shared" ref="N184" si="221">CONCATENATE("   ",M184,MID($I$2,2,3))</f>
        <v xml:space="preserve">   y2wfcmpl60=""</v>
      </c>
      <c r="O184" t="str">
        <f t="shared" si="136"/>
        <v>wfcmpl60=$(y2wfcmpl60),</v>
      </c>
      <c r="P184" t="str">
        <f t="shared" si="137"/>
        <v>cywfcmpl60</v>
      </c>
      <c r="Q184" t="str">
        <f t="shared" si="138"/>
        <v xml:space="preserve">   cywfcmpl60=""</v>
      </c>
      <c r="R184" t="str">
        <f t="shared" si="139"/>
        <v xml:space="preserve">          wfcmpl60=$(cywfcmpl60),</v>
      </c>
      <c r="S184" t="str">
        <f t="shared" si="140"/>
        <v xml:space="preserve">          gactrept.wfcmpl60 as cywfcmpl60,</v>
      </c>
    </row>
    <row r="185" spans="2:19">
      <c r="B185" t="s">
        <v>279</v>
      </c>
      <c r="C185" t="str">
        <f t="shared" si="213"/>
        <v>WFCMPL70</v>
      </c>
      <c r="D185" t="s">
        <v>55</v>
      </c>
      <c r="E185" t="s">
        <v>6</v>
      </c>
      <c r="F185">
        <v>4</v>
      </c>
      <c r="H185" t="str">
        <f t="shared" si="206"/>
        <v>py1wfcmpl70</v>
      </c>
      <c r="I185" t="str">
        <f t="shared" si="209"/>
        <v xml:space="preserve">   py1wfcmpl70=""</v>
      </c>
      <c r="J185" t="str">
        <f t="shared" si="207"/>
        <v>wfcmpl70=$(py1wfcmpl70),</v>
      </c>
      <c r="K185" t="str">
        <f t="shared" si="210"/>
        <v>y1wfcmpl70</v>
      </c>
      <c r="L185" t="str">
        <f t="shared" si="209"/>
        <v xml:space="preserve">   y1wfcmpl70=""</v>
      </c>
      <c r="M185" t="str">
        <f t="shared" si="211"/>
        <v>y2wfcmpl70</v>
      </c>
      <c r="N185" t="str">
        <f t="shared" ref="N185" si="222">CONCATENATE("   ",M185,MID($I$2,2,3))</f>
        <v xml:space="preserve">   y2wfcmpl70=""</v>
      </c>
      <c r="O185" t="str">
        <f t="shared" si="136"/>
        <v>wfcmpl70=$(y2wfcmpl70),</v>
      </c>
      <c r="P185" t="str">
        <f t="shared" si="137"/>
        <v>cywfcmpl70</v>
      </c>
      <c r="Q185" t="str">
        <f t="shared" si="138"/>
        <v xml:space="preserve">   cywfcmpl70=""</v>
      </c>
      <c r="R185" t="str">
        <f t="shared" si="139"/>
        <v xml:space="preserve">          wfcmpl70=$(cywfcmpl70),</v>
      </c>
      <c r="S185" t="str">
        <f t="shared" si="140"/>
        <v xml:space="preserve">          gactrept.wfcmpl70 as cywfcmpl70,</v>
      </c>
    </row>
    <row r="186" spans="2:19">
      <c r="B186" t="s">
        <v>280</v>
      </c>
      <c r="C186" t="str">
        <f t="shared" si="213"/>
        <v>WFEMPLC1</v>
      </c>
      <c r="D186" t="s">
        <v>55</v>
      </c>
      <c r="E186" t="s">
        <v>6</v>
      </c>
      <c r="F186">
        <v>4</v>
      </c>
      <c r="H186" t="str">
        <f t="shared" si="206"/>
        <v>py1wfemplc1</v>
      </c>
      <c r="I186" t="str">
        <f t="shared" si="209"/>
        <v xml:space="preserve">   py1wfemplc1=""</v>
      </c>
      <c r="J186" t="str">
        <f t="shared" si="207"/>
        <v>wfemplc1=$(py1wfemplc1),</v>
      </c>
      <c r="K186" t="str">
        <f t="shared" si="210"/>
        <v>y1wfemplc1</v>
      </c>
      <c r="L186" t="str">
        <f t="shared" si="209"/>
        <v xml:space="preserve">   y1wfemplc1=""</v>
      </c>
      <c r="M186" t="str">
        <f t="shared" si="211"/>
        <v>y2wfemplc1</v>
      </c>
      <c r="N186" t="str">
        <f t="shared" ref="N186" si="223">CONCATENATE("   ",M186,MID($I$2,2,3))</f>
        <v xml:space="preserve">   y2wfemplc1=""</v>
      </c>
      <c r="O186" t="str">
        <f t="shared" si="136"/>
        <v>wfemplc1=$(y2wfemplc1),</v>
      </c>
      <c r="P186" t="str">
        <f t="shared" si="137"/>
        <v>cywfemplc1</v>
      </c>
      <c r="Q186" t="str">
        <f t="shared" si="138"/>
        <v xml:space="preserve">   cywfemplc1=""</v>
      </c>
      <c r="R186" t="str">
        <f t="shared" si="139"/>
        <v xml:space="preserve">          wfemplc1=$(cywfemplc1),</v>
      </c>
      <c r="S186" t="str">
        <f t="shared" si="140"/>
        <v xml:space="preserve">          gactrept.wfemplc1 as cywfemplc1,</v>
      </c>
    </row>
    <row r="187" spans="2:19">
      <c r="B187" t="s">
        <v>281</v>
      </c>
      <c r="C187" t="str">
        <f t="shared" si="213"/>
        <v>WFEMPLC2</v>
      </c>
      <c r="D187" t="s">
        <v>55</v>
      </c>
      <c r="E187" t="s">
        <v>6</v>
      </c>
      <c r="F187">
        <v>4</v>
      </c>
      <c r="H187" t="str">
        <f t="shared" si="206"/>
        <v>py1wfemplc2</v>
      </c>
      <c r="I187" t="str">
        <f t="shared" si="209"/>
        <v xml:space="preserve">   py1wfemplc2=""</v>
      </c>
      <c r="J187" t="str">
        <f t="shared" si="207"/>
        <v>wfemplc2=$(py1wfemplc2),</v>
      </c>
      <c r="K187" t="str">
        <f t="shared" si="210"/>
        <v>y1wfemplc2</v>
      </c>
      <c r="L187" t="str">
        <f t="shared" si="209"/>
        <v xml:space="preserve">   y1wfemplc2=""</v>
      </c>
      <c r="M187" t="str">
        <f t="shared" si="211"/>
        <v>y2wfemplc2</v>
      </c>
      <c r="N187" t="str">
        <f t="shared" ref="N187" si="224">CONCATENATE("   ",M187,MID($I$2,2,3))</f>
        <v xml:space="preserve">   y2wfemplc2=""</v>
      </c>
      <c r="O187" t="str">
        <f t="shared" si="136"/>
        <v>wfemplc2=$(y2wfemplc2),</v>
      </c>
      <c r="P187" t="str">
        <f t="shared" si="137"/>
        <v>cywfemplc2</v>
      </c>
      <c r="Q187" t="str">
        <f t="shared" si="138"/>
        <v xml:space="preserve">   cywfemplc2=""</v>
      </c>
      <c r="R187" t="str">
        <f t="shared" si="139"/>
        <v xml:space="preserve">          wfemplc2=$(cywfemplc2),</v>
      </c>
      <c r="S187" t="str">
        <f t="shared" si="140"/>
        <v xml:space="preserve">          gactrept.wfemplc2 as cywfemplc2,</v>
      </c>
    </row>
    <row r="188" spans="2:19">
      <c r="B188" t="s">
        <v>282</v>
      </c>
      <c r="C188" t="str">
        <f t="shared" si="213"/>
        <v>WFEMPLTD</v>
      </c>
      <c r="D188" t="s">
        <v>55</v>
      </c>
      <c r="E188" t="s">
        <v>6</v>
      </c>
      <c r="F188">
        <v>4</v>
      </c>
      <c r="H188" t="str">
        <f t="shared" si="206"/>
        <v>py1wfempltd</v>
      </c>
      <c r="I188" t="str">
        <f t="shared" si="209"/>
        <v xml:space="preserve">   py1wfempltd=""</v>
      </c>
      <c r="J188" t="str">
        <f t="shared" si="207"/>
        <v>wfempltd=$(py1wfempltd),</v>
      </c>
      <c r="K188" t="str">
        <f t="shared" si="210"/>
        <v>y1wfempltd</v>
      </c>
      <c r="L188" t="str">
        <f t="shared" si="209"/>
        <v xml:space="preserve">   y1wfempltd=""</v>
      </c>
      <c r="M188" t="str">
        <f t="shared" si="211"/>
        <v>y2wfempltd</v>
      </c>
      <c r="N188" t="str">
        <f t="shared" ref="N188" si="225">CONCATENATE("   ",M188,MID($I$2,2,3))</f>
        <v xml:space="preserve">   y2wfempltd=""</v>
      </c>
      <c r="O188" t="str">
        <f t="shared" si="136"/>
        <v>wfempltd=$(y2wfempltd),</v>
      </c>
      <c r="P188" t="str">
        <f t="shared" si="137"/>
        <v>cywfempltd</v>
      </c>
      <c r="Q188" t="str">
        <f t="shared" si="138"/>
        <v xml:space="preserve">   cywfempltd=""</v>
      </c>
      <c r="R188" t="str">
        <f t="shared" si="139"/>
        <v xml:space="preserve">          wfempltd=$(cywfempltd),</v>
      </c>
      <c r="S188" t="str">
        <f t="shared" si="140"/>
        <v xml:space="preserve">          gactrept.wfempltd as cywfempltd,</v>
      </c>
    </row>
    <row r="189" spans="2:19">
      <c r="B189" t="s">
        <v>283</v>
      </c>
      <c r="C189" t="str">
        <f t="shared" si="213"/>
        <v>WFEMPL10</v>
      </c>
      <c r="D189" t="s">
        <v>55</v>
      </c>
      <c r="E189" t="s">
        <v>6</v>
      </c>
      <c r="F189">
        <v>4</v>
      </c>
      <c r="H189" t="str">
        <f t="shared" si="206"/>
        <v>py1wfempl10</v>
      </c>
      <c r="I189" t="str">
        <f t="shared" si="209"/>
        <v xml:space="preserve">   py1wfempl10=""</v>
      </c>
      <c r="J189" t="str">
        <f t="shared" si="207"/>
        <v>wfempl10=$(py1wfempl10),</v>
      </c>
      <c r="K189" t="str">
        <f t="shared" si="210"/>
        <v>y1wfempl10</v>
      </c>
      <c r="L189" t="str">
        <f t="shared" si="209"/>
        <v xml:space="preserve">   y1wfempl10=""</v>
      </c>
      <c r="M189" t="str">
        <f t="shared" si="211"/>
        <v>y2wfempl10</v>
      </c>
      <c r="N189" t="str">
        <f t="shared" ref="N189" si="226">CONCATENATE("   ",M189,MID($I$2,2,3))</f>
        <v xml:space="preserve">   y2wfempl10=""</v>
      </c>
      <c r="O189" t="str">
        <f t="shared" si="136"/>
        <v>wfempl10=$(y2wfempl10),</v>
      </c>
      <c r="P189" t="str">
        <f t="shared" si="137"/>
        <v>cywfempl10</v>
      </c>
      <c r="Q189" t="str">
        <f t="shared" si="138"/>
        <v xml:space="preserve">   cywfempl10=""</v>
      </c>
      <c r="R189" t="str">
        <f t="shared" si="139"/>
        <v xml:space="preserve">          wfempl10=$(cywfempl10),</v>
      </c>
      <c r="S189" t="str">
        <f t="shared" si="140"/>
        <v xml:space="preserve">          gactrept.wfempl10 as cywfempl10,</v>
      </c>
    </row>
    <row r="190" spans="2:19">
      <c r="B190" t="s">
        <v>284</v>
      </c>
      <c r="C190" t="str">
        <f t="shared" si="213"/>
        <v>WFEMPL11</v>
      </c>
      <c r="D190" t="s">
        <v>55</v>
      </c>
      <c r="E190" t="s">
        <v>6</v>
      </c>
      <c r="F190">
        <v>4</v>
      </c>
      <c r="H190" t="str">
        <f t="shared" si="206"/>
        <v>py1wfempl11</v>
      </c>
      <c r="I190" t="str">
        <f t="shared" si="209"/>
        <v xml:space="preserve">   py1wfempl11=""</v>
      </c>
      <c r="J190" t="str">
        <f t="shared" si="207"/>
        <v>wfempl11=$(py1wfempl11),</v>
      </c>
      <c r="K190" t="str">
        <f t="shared" si="210"/>
        <v>y1wfempl11</v>
      </c>
      <c r="L190" t="str">
        <f t="shared" si="209"/>
        <v xml:space="preserve">   y1wfempl11=""</v>
      </c>
      <c r="M190" t="str">
        <f t="shared" si="211"/>
        <v>y2wfempl11</v>
      </c>
      <c r="N190" t="str">
        <f t="shared" ref="N190" si="227">CONCATENATE("   ",M190,MID($I$2,2,3))</f>
        <v xml:space="preserve">   y2wfempl11=""</v>
      </c>
      <c r="O190" t="str">
        <f t="shared" si="136"/>
        <v>wfempl11=$(y2wfempl11),</v>
      </c>
      <c r="P190" t="str">
        <f t="shared" si="137"/>
        <v>cywfempl11</v>
      </c>
      <c r="Q190" t="str">
        <f t="shared" si="138"/>
        <v xml:space="preserve">   cywfempl11=""</v>
      </c>
      <c r="R190" t="str">
        <f t="shared" si="139"/>
        <v xml:space="preserve">          wfempl11=$(cywfempl11),</v>
      </c>
      <c r="S190" t="str">
        <f t="shared" si="140"/>
        <v xml:space="preserve">          gactrept.wfempl11 as cywfempl11,</v>
      </c>
    </row>
    <row r="191" spans="2:19">
      <c r="B191" t="s">
        <v>285</v>
      </c>
      <c r="C191" t="str">
        <f t="shared" si="213"/>
        <v>WFEMPL20</v>
      </c>
      <c r="D191" t="s">
        <v>55</v>
      </c>
      <c r="E191" t="s">
        <v>6</v>
      </c>
      <c r="F191">
        <v>4</v>
      </c>
      <c r="H191" t="str">
        <f t="shared" si="206"/>
        <v>py1wfempl20</v>
      </c>
      <c r="I191" t="str">
        <f t="shared" si="209"/>
        <v xml:space="preserve">   py1wfempl20=""</v>
      </c>
      <c r="J191" t="str">
        <f t="shared" si="207"/>
        <v>wfempl20=$(py1wfempl20),</v>
      </c>
      <c r="K191" t="str">
        <f t="shared" si="210"/>
        <v>y1wfempl20</v>
      </c>
      <c r="L191" t="str">
        <f t="shared" si="209"/>
        <v xml:space="preserve">   y1wfempl20=""</v>
      </c>
      <c r="M191" t="str">
        <f t="shared" si="211"/>
        <v>y2wfempl20</v>
      </c>
      <c r="N191" t="str">
        <f t="shared" ref="N191" si="228">CONCATENATE("   ",M191,MID($I$2,2,3))</f>
        <v xml:space="preserve">   y2wfempl20=""</v>
      </c>
      <c r="O191" t="str">
        <f t="shared" si="136"/>
        <v>wfempl20=$(y2wfempl20),</v>
      </c>
      <c r="P191" t="str">
        <f t="shared" si="137"/>
        <v>cywfempl20</v>
      </c>
      <c r="Q191" t="str">
        <f t="shared" si="138"/>
        <v xml:space="preserve">   cywfempl20=""</v>
      </c>
      <c r="R191" t="str">
        <f t="shared" si="139"/>
        <v xml:space="preserve">          wfempl20=$(cywfempl20),</v>
      </c>
      <c r="S191" t="str">
        <f t="shared" si="140"/>
        <v xml:space="preserve">          gactrept.wfempl20 as cywfempl20,</v>
      </c>
    </row>
    <row r="192" spans="2:19">
      <c r="B192" t="s">
        <v>286</v>
      </c>
      <c r="C192" t="str">
        <f t="shared" si="213"/>
        <v>WFEMPL21</v>
      </c>
      <c r="D192" t="s">
        <v>55</v>
      </c>
      <c r="E192" t="s">
        <v>6</v>
      </c>
      <c r="F192">
        <v>4</v>
      </c>
      <c r="H192" t="str">
        <f t="shared" si="206"/>
        <v>py1wfempl21</v>
      </c>
      <c r="I192" t="str">
        <f t="shared" si="209"/>
        <v xml:space="preserve">   py1wfempl21=""</v>
      </c>
      <c r="J192" t="str">
        <f t="shared" si="207"/>
        <v>wfempl21=$(py1wfempl21),</v>
      </c>
      <c r="K192" t="str">
        <f t="shared" si="210"/>
        <v>y1wfempl21</v>
      </c>
      <c r="L192" t="str">
        <f t="shared" si="209"/>
        <v xml:space="preserve">   y1wfempl21=""</v>
      </c>
      <c r="M192" t="str">
        <f t="shared" si="211"/>
        <v>y2wfempl21</v>
      </c>
      <c r="N192" t="str">
        <f t="shared" ref="N192" si="229">CONCATENATE("   ",M192,MID($I$2,2,3))</f>
        <v xml:space="preserve">   y2wfempl21=""</v>
      </c>
      <c r="O192" t="str">
        <f t="shared" si="136"/>
        <v>wfempl21=$(y2wfempl21),</v>
      </c>
      <c r="P192" t="str">
        <f t="shared" si="137"/>
        <v>cywfempl21</v>
      </c>
      <c r="Q192" t="str">
        <f t="shared" si="138"/>
        <v xml:space="preserve">   cywfempl21=""</v>
      </c>
      <c r="R192" t="str">
        <f t="shared" si="139"/>
        <v xml:space="preserve">          wfempl21=$(cywfempl21),</v>
      </c>
      <c r="S192" t="str">
        <f t="shared" si="140"/>
        <v xml:space="preserve">          gactrept.wfempl21 as cywfempl21,</v>
      </c>
    </row>
    <row r="193" spans="2:19">
      <c r="B193" t="s">
        <v>287</v>
      </c>
      <c r="C193" t="str">
        <f t="shared" si="213"/>
        <v>WFEMPL30</v>
      </c>
      <c r="D193" t="s">
        <v>55</v>
      </c>
      <c r="E193" t="s">
        <v>6</v>
      </c>
      <c r="F193">
        <v>4</v>
      </c>
      <c r="H193" t="str">
        <f t="shared" si="206"/>
        <v>py1wfempl30</v>
      </c>
      <c r="I193" t="str">
        <f t="shared" si="209"/>
        <v xml:space="preserve">   py1wfempl30=""</v>
      </c>
      <c r="J193" t="str">
        <f t="shared" si="207"/>
        <v>wfempl30=$(py1wfempl30),</v>
      </c>
      <c r="K193" t="str">
        <f t="shared" si="210"/>
        <v>y1wfempl30</v>
      </c>
      <c r="L193" t="str">
        <f t="shared" si="209"/>
        <v xml:space="preserve">   y1wfempl30=""</v>
      </c>
      <c r="M193" t="str">
        <f t="shared" si="211"/>
        <v>y2wfempl30</v>
      </c>
      <c r="N193" t="str">
        <f t="shared" ref="N193" si="230">CONCATENATE("   ",M193,MID($I$2,2,3))</f>
        <v xml:space="preserve">   y2wfempl30=""</v>
      </c>
      <c r="O193" t="str">
        <f t="shared" si="136"/>
        <v>wfempl30=$(y2wfempl30),</v>
      </c>
      <c r="P193" t="str">
        <f t="shared" si="137"/>
        <v>cywfempl30</v>
      </c>
      <c r="Q193" t="str">
        <f t="shared" si="138"/>
        <v xml:space="preserve">   cywfempl30=""</v>
      </c>
      <c r="R193" t="str">
        <f t="shared" si="139"/>
        <v xml:space="preserve">          wfempl30=$(cywfempl30),</v>
      </c>
      <c r="S193" t="str">
        <f t="shared" si="140"/>
        <v xml:space="preserve">          gactrept.wfempl30 as cywfempl30,</v>
      </c>
    </row>
    <row r="194" spans="2:19">
      <c r="B194" t="s">
        <v>288</v>
      </c>
      <c r="C194" t="str">
        <f t="shared" si="213"/>
        <v>WFEMPL31</v>
      </c>
      <c r="D194" t="s">
        <v>55</v>
      </c>
      <c r="E194" t="s">
        <v>6</v>
      </c>
      <c r="F194">
        <v>4</v>
      </c>
      <c r="H194" t="str">
        <f t="shared" si="206"/>
        <v>py1wfempl31</v>
      </c>
      <c r="I194" t="str">
        <f t="shared" si="209"/>
        <v xml:space="preserve">   py1wfempl31=""</v>
      </c>
      <c r="J194" t="str">
        <f t="shared" si="207"/>
        <v>wfempl31=$(py1wfempl31),</v>
      </c>
      <c r="K194" t="str">
        <f t="shared" si="210"/>
        <v>y1wfempl31</v>
      </c>
      <c r="L194" t="str">
        <f t="shared" si="209"/>
        <v xml:space="preserve">   y1wfempl31=""</v>
      </c>
      <c r="M194" t="str">
        <f t="shared" si="211"/>
        <v>y2wfempl31</v>
      </c>
      <c r="N194" t="str">
        <f t="shared" ref="N194" si="231">CONCATENATE("   ",M194,MID($I$2,2,3))</f>
        <v xml:space="preserve">   y2wfempl31=""</v>
      </c>
      <c r="O194" t="str">
        <f t="shared" si="136"/>
        <v>wfempl31=$(y2wfempl31),</v>
      </c>
      <c r="P194" t="str">
        <f t="shared" si="137"/>
        <v>cywfempl31</v>
      </c>
      <c r="Q194" t="str">
        <f t="shared" si="138"/>
        <v xml:space="preserve">   cywfempl31=""</v>
      </c>
      <c r="R194" t="str">
        <f t="shared" si="139"/>
        <v xml:space="preserve">          wfempl31=$(cywfempl31),</v>
      </c>
      <c r="S194" t="str">
        <f t="shared" si="140"/>
        <v xml:space="preserve">          gactrept.wfempl31 as cywfempl31,</v>
      </c>
    </row>
    <row r="195" spans="2:19">
      <c r="B195" t="s">
        <v>289</v>
      </c>
      <c r="C195" t="str">
        <f t="shared" si="213"/>
        <v>WFEMPL40</v>
      </c>
      <c r="D195" t="s">
        <v>55</v>
      </c>
      <c r="E195" t="s">
        <v>6</v>
      </c>
      <c r="F195">
        <v>4</v>
      </c>
      <c r="H195" t="str">
        <f t="shared" si="206"/>
        <v>py1wfempl40</v>
      </c>
      <c r="I195" t="str">
        <f t="shared" si="209"/>
        <v xml:space="preserve">   py1wfempl40=""</v>
      </c>
      <c r="J195" t="str">
        <f t="shared" si="207"/>
        <v>wfempl40=$(py1wfempl40),</v>
      </c>
      <c r="K195" t="str">
        <f t="shared" si="210"/>
        <v>y1wfempl40</v>
      </c>
      <c r="L195" t="str">
        <f t="shared" si="209"/>
        <v xml:space="preserve">   y1wfempl40=""</v>
      </c>
      <c r="M195" t="str">
        <f t="shared" si="211"/>
        <v>y2wfempl40</v>
      </c>
      <c r="N195" t="str">
        <f t="shared" ref="N195" si="232">CONCATENATE("   ",M195,MID($I$2,2,3))</f>
        <v xml:space="preserve">   y2wfempl40=""</v>
      </c>
      <c r="O195" t="str">
        <f t="shared" si="136"/>
        <v>wfempl40=$(y2wfempl40),</v>
      </c>
      <c r="P195" t="str">
        <f t="shared" si="137"/>
        <v>cywfempl40</v>
      </c>
      <c r="Q195" t="str">
        <f t="shared" si="138"/>
        <v xml:space="preserve">   cywfempl40=""</v>
      </c>
      <c r="R195" t="str">
        <f t="shared" si="139"/>
        <v xml:space="preserve">          wfempl40=$(cywfempl40),</v>
      </c>
      <c r="S195" t="str">
        <f t="shared" si="140"/>
        <v xml:space="preserve">          gactrept.wfempl40 as cywfempl40,</v>
      </c>
    </row>
    <row r="196" spans="2:19">
      <c r="B196" t="s">
        <v>290</v>
      </c>
      <c r="C196" t="str">
        <f t="shared" si="213"/>
        <v>WFEMPL41</v>
      </c>
      <c r="D196" t="s">
        <v>55</v>
      </c>
      <c r="E196" t="s">
        <v>6</v>
      </c>
      <c r="F196">
        <v>4</v>
      </c>
      <c r="H196" t="str">
        <f t="shared" si="206"/>
        <v>py1wfempl41</v>
      </c>
      <c r="I196" t="str">
        <f t="shared" si="209"/>
        <v xml:space="preserve">   py1wfempl41=""</v>
      </c>
      <c r="J196" t="str">
        <f t="shared" si="207"/>
        <v>wfempl41=$(py1wfempl41),</v>
      </c>
      <c r="K196" t="str">
        <f t="shared" si="210"/>
        <v>y1wfempl41</v>
      </c>
      <c r="L196" t="str">
        <f t="shared" si="209"/>
        <v xml:space="preserve">   y1wfempl41=""</v>
      </c>
      <c r="M196" t="str">
        <f t="shared" si="211"/>
        <v>y2wfempl41</v>
      </c>
      <c r="N196" t="str">
        <f t="shared" ref="N196" si="233">CONCATENATE("   ",M196,MID($I$2,2,3))</f>
        <v xml:space="preserve">   y2wfempl41=""</v>
      </c>
      <c r="O196" t="str">
        <f t="shared" ref="O196:O240" si="234">CONCATENATE($B196,"=$(",M196,"),")</f>
        <v>wfempl41=$(y2wfempl41),</v>
      </c>
      <c r="P196" t="str">
        <f t="shared" ref="P196:P240" si="235">IF($C196&lt;&gt;"",CONCATENATE("cy",$B196),"")</f>
        <v>cywfempl41</v>
      </c>
      <c r="Q196" t="str">
        <f t="shared" ref="Q196:Q240" si="236">IF(P196&lt;&gt;"",CONCATENATE("   ",P196,MID($I$2,2,3)),"")</f>
        <v xml:space="preserve">   cywfempl41=""</v>
      </c>
      <c r="R196" t="str">
        <f t="shared" ref="R196:R240" si="237">IF($C196&lt;&gt;"",CONCATENATE("          ",$B196,"=$(",P196,"),"),"")</f>
        <v xml:space="preserve">          wfempl41=$(cywfempl41),</v>
      </c>
      <c r="S196" t="str">
        <f t="shared" ref="S196:S240" si="238">IF($C196&lt;&gt;"",CONCATENATE("          gactrept.",$B196," as ", P196, ","),"")</f>
        <v xml:space="preserve">          gactrept.wfempl41 as cywfempl41,</v>
      </c>
    </row>
    <row r="197" spans="2:19">
      <c r="B197" t="s">
        <v>291</v>
      </c>
      <c r="C197" t="str">
        <f t="shared" si="213"/>
        <v>WFEMPL50</v>
      </c>
      <c r="D197" t="s">
        <v>55</v>
      </c>
      <c r="E197" t="s">
        <v>6</v>
      </c>
      <c r="F197">
        <v>4</v>
      </c>
      <c r="H197" t="str">
        <f t="shared" si="206"/>
        <v>py1wfempl50</v>
      </c>
      <c r="I197" t="str">
        <f t="shared" si="209"/>
        <v xml:space="preserve">   py1wfempl50=""</v>
      </c>
      <c r="J197" t="str">
        <f t="shared" si="207"/>
        <v>wfempl50=$(py1wfempl50),</v>
      </c>
      <c r="K197" t="str">
        <f t="shared" si="210"/>
        <v>y1wfempl50</v>
      </c>
      <c r="L197" t="str">
        <f t="shared" si="209"/>
        <v xml:space="preserve">   y1wfempl50=""</v>
      </c>
      <c r="M197" t="str">
        <f t="shared" si="211"/>
        <v>y2wfempl50</v>
      </c>
      <c r="N197" t="str">
        <f t="shared" ref="N197" si="239">CONCATENATE("   ",M197,MID($I$2,2,3))</f>
        <v xml:space="preserve">   y2wfempl50=""</v>
      </c>
      <c r="O197" t="str">
        <f t="shared" si="234"/>
        <v>wfempl50=$(y2wfempl50),</v>
      </c>
      <c r="P197" t="str">
        <f t="shared" si="235"/>
        <v>cywfempl50</v>
      </c>
      <c r="Q197" t="str">
        <f t="shared" si="236"/>
        <v xml:space="preserve">   cywfempl50=""</v>
      </c>
      <c r="R197" t="str">
        <f t="shared" si="237"/>
        <v xml:space="preserve">          wfempl50=$(cywfempl50),</v>
      </c>
      <c r="S197" t="str">
        <f t="shared" si="238"/>
        <v xml:space="preserve">          gactrept.wfempl50 as cywfempl50,</v>
      </c>
    </row>
    <row r="198" spans="2:19">
      <c r="B198" t="s">
        <v>292</v>
      </c>
      <c r="C198" t="str">
        <f t="shared" si="213"/>
        <v>WFEMPL51</v>
      </c>
      <c r="D198" t="s">
        <v>55</v>
      </c>
      <c r="E198" t="s">
        <v>6</v>
      </c>
      <c r="F198">
        <v>4</v>
      </c>
      <c r="H198" t="str">
        <f t="shared" si="206"/>
        <v>py1wfempl51</v>
      </c>
      <c r="I198" t="str">
        <f t="shared" si="209"/>
        <v xml:space="preserve">   py1wfempl51=""</v>
      </c>
      <c r="J198" t="str">
        <f t="shared" si="207"/>
        <v>wfempl51=$(py1wfempl51),</v>
      </c>
      <c r="K198" t="str">
        <f t="shared" si="210"/>
        <v>y1wfempl51</v>
      </c>
      <c r="L198" t="str">
        <f t="shared" si="209"/>
        <v xml:space="preserve">   y1wfempl51=""</v>
      </c>
      <c r="M198" t="str">
        <f t="shared" si="211"/>
        <v>y2wfempl51</v>
      </c>
      <c r="N198" t="str">
        <f t="shared" ref="N198" si="240">CONCATENATE("   ",M198,MID($I$2,2,3))</f>
        <v xml:space="preserve">   y2wfempl51=""</v>
      </c>
      <c r="O198" t="str">
        <f t="shared" si="234"/>
        <v>wfempl51=$(y2wfempl51),</v>
      </c>
      <c r="P198" t="str">
        <f t="shared" si="235"/>
        <v>cywfempl51</v>
      </c>
      <c r="Q198" t="str">
        <f t="shared" si="236"/>
        <v xml:space="preserve">   cywfempl51=""</v>
      </c>
      <c r="R198" t="str">
        <f t="shared" si="237"/>
        <v xml:space="preserve">          wfempl51=$(cywfempl51),</v>
      </c>
      <c r="S198" t="str">
        <f t="shared" si="238"/>
        <v xml:space="preserve">          gactrept.wfempl51 as cywfempl51,</v>
      </c>
    </row>
    <row r="199" spans="2:19">
      <c r="B199" t="s">
        <v>293</v>
      </c>
      <c r="C199" t="str">
        <f t="shared" si="213"/>
        <v>WFEMPL60</v>
      </c>
      <c r="D199" t="s">
        <v>55</v>
      </c>
      <c r="E199" t="s">
        <v>6</v>
      </c>
      <c r="F199">
        <v>4</v>
      </c>
      <c r="H199" t="str">
        <f t="shared" si="206"/>
        <v>py1wfempl60</v>
      </c>
      <c r="I199" t="str">
        <f t="shared" si="209"/>
        <v xml:space="preserve">   py1wfempl60=""</v>
      </c>
      <c r="J199" t="str">
        <f t="shared" si="207"/>
        <v>wfempl60=$(py1wfempl60),</v>
      </c>
      <c r="K199" t="str">
        <f t="shared" si="210"/>
        <v>y1wfempl60</v>
      </c>
      <c r="L199" t="str">
        <f t="shared" si="209"/>
        <v xml:space="preserve">   y1wfempl60=""</v>
      </c>
      <c r="M199" t="str">
        <f t="shared" si="211"/>
        <v>y2wfempl60</v>
      </c>
      <c r="N199" t="str">
        <f t="shared" ref="N199" si="241">CONCATENATE("   ",M199,MID($I$2,2,3))</f>
        <v xml:space="preserve">   y2wfempl60=""</v>
      </c>
      <c r="O199" t="str">
        <f t="shared" si="234"/>
        <v>wfempl60=$(y2wfempl60),</v>
      </c>
      <c r="P199" t="str">
        <f t="shared" si="235"/>
        <v>cywfempl60</v>
      </c>
      <c r="Q199" t="str">
        <f t="shared" si="236"/>
        <v xml:space="preserve">   cywfempl60=""</v>
      </c>
      <c r="R199" t="str">
        <f t="shared" si="237"/>
        <v xml:space="preserve">          wfempl60=$(cywfempl60),</v>
      </c>
      <c r="S199" t="str">
        <f t="shared" si="238"/>
        <v xml:space="preserve">          gactrept.wfempl60 as cywfempl60,</v>
      </c>
    </row>
    <row r="200" spans="2:19">
      <c r="B200" t="s">
        <v>294</v>
      </c>
      <c r="C200" t="str">
        <f t="shared" si="213"/>
        <v>WFEMPL70</v>
      </c>
      <c r="D200" t="s">
        <v>55</v>
      </c>
      <c r="E200" t="s">
        <v>6</v>
      </c>
      <c r="F200">
        <v>4</v>
      </c>
      <c r="H200" t="str">
        <f t="shared" si="206"/>
        <v>py1wfempl70</v>
      </c>
      <c r="I200" t="str">
        <f t="shared" si="209"/>
        <v xml:space="preserve">   py1wfempl70=""</v>
      </c>
      <c r="J200" t="str">
        <f t="shared" si="207"/>
        <v>wfempl70=$(py1wfempl70),</v>
      </c>
      <c r="K200" t="str">
        <f t="shared" si="210"/>
        <v>y1wfempl70</v>
      </c>
      <c r="L200" t="str">
        <f t="shared" si="209"/>
        <v xml:space="preserve">   y1wfempl70=""</v>
      </c>
      <c r="M200" t="str">
        <f t="shared" si="211"/>
        <v>y2wfempl70</v>
      </c>
      <c r="N200" t="str">
        <f t="shared" ref="N200" si="242">CONCATENATE("   ",M200,MID($I$2,2,3))</f>
        <v xml:space="preserve">   y2wfempl70=""</v>
      </c>
      <c r="O200" t="str">
        <f t="shared" si="234"/>
        <v>wfempl70=$(y2wfempl70),</v>
      </c>
      <c r="P200" t="str">
        <f t="shared" si="235"/>
        <v>cywfempl70</v>
      </c>
      <c r="Q200" t="str">
        <f t="shared" si="236"/>
        <v xml:space="preserve">   cywfempl70=""</v>
      </c>
      <c r="R200" t="str">
        <f t="shared" si="237"/>
        <v xml:space="preserve">          wfempl70=$(cywfempl70),</v>
      </c>
      <c r="S200" t="str">
        <f t="shared" si="238"/>
        <v xml:space="preserve">          gactrept.wfempl70 as cywfempl70,</v>
      </c>
    </row>
    <row r="201" spans="2:19" s="11" customFormat="1">
      <c r="B201" s="11" t="s">
        <v>295</v>
      </c>
      <c r="C201" s="11" t="str">
        <f t="shared" si="213"/>
        <v/>
      </c>
      <c r="D201" s="11" t="s">
        <v>25</v>
      </c>
      <c r="E201" s="11" t="s">
        <v>6</v>
      </c>
      <c r="F201" s="11">
        <v>4</v>
      </c>
      <c r="H201" s="11" t="str">
        <f t="shared" si="206"/>
        <v>py1wfemppctc1</v>
      </c>
      <c r="I201" s="11" t="str">
        <f t="shared" si="209"/>
        <v xml:space="preserve">   py1wfemppctc1=""</v>
      </c>
      <c r="J201" s="11" t="str">
        <f t="shared" si="207"/>
        <v>wfemppctc1=$(py1wfemppctc1),</v>
      </c>
      <c r="K201" s="11" t="str">
        <f t="shared" si="210"/>
        <v>y1wfemppctc1</v>
      </c>
      <c r="L201" s="11" t="str">
        <f t="shared" si="209"/>
        <v xml:space="preserve">   y1wfemppctc1=""</v>
      </c>
      <c r="M201" s="11" t="str">
        <f t="shared" si="211"/>
        <v>y2wfemppctc1</v>
      </c>
      <c r="N201" s="11" t="str">
        <f t="shared" ref="N201" si="243">CONCATENATE("   ",M201,MID($I$2,2,3))</f>
        <v xml:space="preserve">   y2wfemppctc1=""</v>
      </c>
      <c r="P201" s="11" t="str">
        <f t="shared" si="235"/>
        <v/>
      </c>
      <c r="Q201" s="11" t="str">
        <f t="shared" si="236"/>
        <v/>
      </c>
      <c r="R201" t="str">
        <f t="shared" si="237"/>
        <v/>
      </c>
      <c r="S201" s="11" t="str">
        <f t="shared" si="238"/>
        <v/>
      </c>
    </row>
    <row r="202" spans="2:19" s="11" customFormat="1">
      <c r="B202" s="11" t="s">
        <v>296</v>
      </c>
      <c r="C202" s="11" t="str">
        <f t="shared" si="213"/>
        <v/>
      </c>
      <c r="D202" s="11" t="s">
        <v>25</v>
      </c>
      <c r="E202" s="11" t="s">
        <v>6</v>
      </c>
      <c r="F202" s="11">
        <v>4</v>
      </c>
      <c r="H202" s="11" t="str">
        <f t="shared" si="206"/>
        <v>py1wfemppctc2</v>
      </c>
      <c r="I202" s="11" t="str">
        <f t="shared" si="209"/>
        <v xml:space="preserve">   py1wfemppctc2=""</v>
      </c>
      <c r="J202" s="11" t="str">
        <f t="shared" si="207"/>
        <v>wfemppctc2=$(py1wfemppctc2),</v>
      </c>
      <c r="K202" s="11" t="str">
        <f t="shared" si="210"/>
        <v>y1wfemppctc2</v>
      </c>
      <c r="L202" s="11" t="str">
        <f t="shared" si="209"/>
        <v xml:space="preserve">   y1wfemppctc2=""</v>
      </c>
      <c r="M202" s="11" t="str">
        <f t="shared" si="211"/>
        <v>y2wfemppctc2</v>
      </c>
      <c r="N202" s="11" t="str">
        <f t="shared" ref="N202" si="244">CONCATENATE("   ",M202,MID($I$2,2,3))</f>
        <v xml:space="preserve">   y2wfemppctc2=""</v>
      </c>
      <c r="P202" s="11" t="str">
        <f t="shared" si="235"/>
        <v/>
      </c>
      <c r="Q202" s="11" t="str">
        <f t="shared" si="236"/>
        <v/>
      </c>
      <c r="R202" t="str">
        <f t="shared" si="237"/>
        <v/>
      </c>
      <c r="S202" s="11" t="str">
        <f t="shared" si="238"/>
        <v/>
      </c>
    </row>
    <row r="203" spans="2:19" s="11" customFormat="1">
      <c r="B203" s="11" t="s">
        <v>297</v>
      </c>
      <c r="C203" s="11" t="str">
        <f t="shared" si="213"/>
        <v/>
      </c>
      <c r="D203" s="11" t="s">
        <v>25</v>
      </c>
      <c r="E203" s="11" t="s">
        <v>6</v>
      </c>
      <c r="F203" s="11">
        <v>4</v>
      </c>
      <c r="H203" s="11" t="str">
        <f t="shared" si="206"/>
        <v>py1wfemppcttd</v>
      </c>
      <c r="I203" s="11" t="str">
        <f t="shared" si="209"/>
        <v xml:space="preserve">   py1wfemppcttd=""</v>
      </c>
      <c r="J203" s="11" t="str">
        <f t="shared" si="207"/>
        <v>wfemppcttd=$(py1wfemppcttd),</v>
      </c>
      <c r="K203" s="11" t="str">
        <f t="shared" si="210"/>
        <v>y1wfemppcttd</v>
      </c>
      <c r="L203" s="11" t="str">
        <f t="shared" si="209"/>
        <v xml:space="preserve">   y1wfemppcttd=""</v>
      </c>
      <c r="M203" s="11" t="str">
        <f t="shared" si="211"/>
        <v>y2wfemppcttd</v>
      </c>
      <c r="N203" s="11" t="str">
        <f t="shared" ref="N203" si="245">CONCATENATE("   ",M203,MID($I$2,2,3))</f>
        <v xml:space="preserve">   y2wfemppcttd=""</v>
      </c>
      <c r="P203" s="11" t="str">
        <f t="shared" si="235"/>
        <v/>
      </c>
      <c r="Q203" s="11" t="str">
        <f t="shared" si="236"/>
        <v/>
      </c>
      <c r="R203" t="str">
        <f t="shared" si="237"/>
        <v/>
      </c>
      <c r="S203" s="11" t="str">
        <f t="shared" si="238"/>
        <v/>
      </c>
    </row>
    <row r="204" spans="2:19" s="11" customFormat="1">
      <c r="B204" s="11" t="s">
        <v>298</v>
      </c>
      <c r="C204" s="11" t="str">
        <f t="shared" si="213"/>
        <v/>
      </c>
      <c r="D204" s="11" t="s">
        <v>25</v>
      </c>
      <c r="E204" s="11" t="s">
        <v>6</v>
      </c>
      <c r="F204" s="11">
        <v>4</v>
      </c>
      <c r="H204" s="11" t="str">
        <f t="shared" si="206"/>
        <v>py1wfemppct10</v>
      </c>
      <c r="I204" s="11" t="str">
        <f t="shared" si="209"/>
        <v xml:space="preserve">   py1wfemppct10=""</v>
      </c>
      <c r="J204" s="11" t="str">
        <f t="shared" si="207"/>
        <v>wfemppct10=$(py1wfemppct10),</v>
      </c>
      <c r="K204" s="11" t="str">
        <f t="shared" si="210"/>
        <v>y1wfemppct10</v>
      </c>
      <c r="L204" s="11" t="str">
        <f t="shared" si="209"/>
        <v xml:space="preserve">   y1wfemppct10=""</v>
      </c>
      <c r="M204" s="11" t="str">
        <f t="shared" si="211"/>
        <v>y2wfemppct10</v>
      </c>
      <c r="N204" s="11" t="str">
        <f t="shared" ref="N204" si="246">CONCATENATE("   ",M204,MID($I$2,2,3))</f>
        <v xml:space="preserve">   y2wfemppct10=""</v>
      </c>
      <c r="P204" s="11" t="str">
        <f t="shared" si="235"/>
        <v/>
      </c>
      <c r="Q204" s="11" t="str">
        <f t="shared" si="236"/>
        <v/>
      </c>
      <c r="R204" t="str">
        <f t="shared" si="237"/>
        <v/>
      </c>
      <c r="S204" s="11" t="str">
        <f t="shared" si="238"/>
        <v/>
      </c>
    </row>
    <row r="205" spans="2:19" s="11" customFormat="1">
      <c r="B205" s="11" t="s">
        <v>299</v>
      </c>
      <c r="C205" s="11" t="str">
        <f t="shared" si="213"/>
        <v/>
      </c>
      <c r="D205" s="11" t="s">
        <v>25</v>
      </c>
      <c r="E205" s="11" t="s">
        <v>6</v>
      </c>
      <c r="F205" s="11">
        <v>4</v>
      </c>
      <c r="H205" s="11" t="str">
        <f t="shared" si="206"/>
        <v>py1wfemppct11</v>
      </c>
      <c r="I205" s="11" t="str">
        <f t="shared" si="209"/>
        <v xml:space="preserve">   py1wfemppct11=""</v>
      </c>
      <c r="J205" s="11" t="str">
        <f t="shared" si="207"/>
        <v>wfemppct11=$(py1wfemppct11),</v>
      </c>
      <c r="K205" s="11" t="str">
        <f t="shared" si="210"/>
        <v>y1wfemppct11</v>
      </c>
      <c r="L205" s="11" t="str">
        <f t="shared" si="209"/>
        <v xml:space="preserve">   y1wfemppct11=""</v>
      </c>
      <c r="M205" s="11" t="str">
        <f t="shared" si="211"/>
        <v>y2wfemppct11</v>
      </c>
      <c r="N205" s="11" t="str">
        <f t="shared" ref="N205" si="247">CONCATENATE("   ",M205,MID($I$2,2,3))</f>
        <v xml:space="preserve">   y2wfemppct11=""</v>
      </c>
      <c r="P205" s="11" t="str">
        <f t="shared" si="235"/>
        <v/>
      </c>
      <c r="Q205" s="11" t="str">
        <f t="shared" si="236"/>
        <v/>
      </c>
      <c r="R205" t="str">
        <f t="shared" si="237"/>
        <v/>
      </c>
      <c r="S205" s="11" t="str">
        <f t="shared" si="238"/>
        <v/>
      </c>
    </row>
    <row r="206" spans="2:19" s="11" customFormat="1">
      <c r="B206" s="11" t="s">
        <v>300</v>
      </c>
      <c r="C206" s="11" t="str">
        <f t="shared" si="213"/>
        <v/>
      </c>
      <c r="D206" s="11" t="s">
        <v>25</v>
      </c>
      <c r="E206" s="11" t="s">
        <v>6</v>
      </c>
      <c r="F206" s="11">
        <v>4</v>
      </c>
      <c r="H206" s="11" t="str">
        <f t="shared" si="206"/>
        <v>py1wfemppct20</v>
      </c>
      <c r="I206" s="11" t="str">
        <f t="shared" si="209"/>
        <v xml:space="preserve">   py1wfemppct20=""</v>
      </c>
      <c r="J206" s="11" t="str">
        <f t="shared" si="207"/>
        <v>wfemppct20=$(py1wfemppct20),</v>
      </c>
      <c r="K206" s="11" t="str">
        <f t="shared" si="210"/>
        <v>y1wfemppct20</v>
      </c>
      <c r="L206" s="11" t="str">
        <f t="shared" si="209"/>
        <v xml:space="preserve">   y1wfemppct20=""</v>
      </c>
      <c r="M206" s="11" t="str">
        <f t="shared" si="211"/>
        <v>y2wfemppct20</v>
      </c>
      <c r="N206" s="11" t="str">
        <f t="shared" ref="N206" si="248">CONCATENATE("   ",M206,MID($I$2,2,3))</f>
        <v xml:space="preserve">   y2wfemppct20=""</v>
      </c>
      <c r="P206" s="11" t="str">
        <f t="shared" si="235"/>
        <v/>
      </c>
      <c r="Q206" s="11" t="str">
        <f t="shared" si="236"/>
        <v/>
      </c>
      <c r="R206" t="str">
        <f t="shared" si="237"/>
        <v/>
      </c>
      <c r="S206" s="11" t="str">
        <f t="shared" si="238"/>
        <v/>
      </c>
    </row>
    <row r="207" spans="2:19" s="11" customFormat="1">
      <c r="B207" s="11" t="s">
        <v>301</v>
      </c>
      <c r="C207" s="11" t="str">
        <f t="shared" si="213"/>
        <v/>
      </c>
      <c r="D207" s="11" t="s">
        <v>25</v>
      </c>
      <c r="E207" s="11" t="s">
        <v>6</v>
      </c>
      <c r="F207" s="11">
        <v>4</v>
      </c>
      <c r="H207" s="11" t="str">
        <f t="shared" si="206"/>
        <v>py1wfemppct21</v>
      </c>
      <c r="I207" s="11" t="str">
        <f t="shared" si="209"/>
        <v xml:space="preserve">   py1wfemppct21=""</v>
      </c>
      <c r="J207" s="11" t="str">
        <f t="shared" si="207"/>
        <v>wfemppct21=$(py1wfemppct21),</v>
      </c>
      <c r="K207" s="11" t="str">
        <f t="shared" si="210"/>
        <v>y1wfemppct21</v>
      </c>
      <c r="L207" s="11" t="str">
        <f t="shared" si="209"/>
        <v xml:space="preserve">   y1wfemppct21=""</v>
      </c>
      <c r="M207" s="11" t="str">
        <f t="shared" si="211"/>
        <v>y2wfemppct21</v>
      </c>
      <c r="N207" s="11" t="str">
        <f t="shared" ref="N207" si="249">CONCATENATE("   ",M207,MID($I$2,2,3))</f>
        <v xml:space="preserve">   y2wfemppct21=""</v>
      </c>
      <c r="P207" s="11" t="str">
        <f t="shared" si="235"/>
        <v/>
      </c>
      <c r="Q207" s="11" t="str">
        <f t="shared" si="236"/>
        <v/>
      </c>
      <c r="R207" t="str">
        <f t="shared" si="237"/>
        <v/>
      </c>
      <c r="S207" s="11" t="str">
        <f t="shared" si="238"/>
        <v/>
      </c>
    </row>
    <row r="208" spans="2:19" s="11" customFormat="1">
      <c r="B208" s="11" t="s">
        <v>302</v>
      </c>
      <c r="C208" s="11" t="str">
        <f t="shared" si="213"/>
        <v/>
      </c>
      <c r="D208" s="11" t="s">
        <v>25</v>
      </c>
      <c r="E208" s="11" t="s">
        <v>6</v>
      </c>
      <c r="F208" s="11">
        <v>4</v>
      </c>
      <c r="H208" s="11" t="str">
        <f t="shared" si="206"/>
        <v>py1wfemppct30</v>
      </c>
      <c r="I208" s="11" t="str">
        <f t="shared" si="209"/>
        <v xml:space="preserve">   py1wfemppct30=""</v>
      </c>
      <c r="J208" s="11" t="str">
        <f t="shared" si="207"/>
        <v>wfemppct30=$(py1wfemppct30),</v>
      </c>
      <c r="K208" s="11" t="str">
        <f t="shared" si="210"/>
        <v>y1wfemppct30</v>
      </c>
      <c r="L208" s="11" t="str">
        <f t="shared" si="209"/>
        <v xml:space="preserve">   y1wfemppct30=""</v>
      </c>
      <c r="M208" s="11" t="str">
        <f t="shared" si="211"/>
        <v>y2wfemppct30</v>
      </c>
      <c r="N208" s="11" t="str">
        <f t="shared" ref="N208" si="250">CONCATENATE("   ",M208,MID($I$2,2,3))</f>
        <v xml:space="preserve">   y2wfemppct30=""</v>
      </c>
      <c r="P208" s="11" t="str">
        <f t="shared" si="235"/>
        <v/>
      </c>
      <c r="Q208" s="11" t="str">
        <f t="shared" si="236"/>
        <v/>
      </c>
      <c r="R208" t="str">
        <f t="shared" si="237"/>
        <v/>
      </c>
      <c r="S208" s="11" t="str">
        <f t="shared" si="238"/>
        <v/>
      </c>
    </row>
    <row r="209" spans="2:19" s="11" customFormat="1">
      <c r="B209" s="11" t="s">
        <v>303</v>
      </c>
      <c r="C209" s="11" t="str">
        <f t="shared" si="213"/>
        <v/>
      </c>
      <c r="D209" s="11" t="s">
        <v>25</v>
      </c>
      <c r="E209" s="11" t="s">
        <v>6</v>
      </c>
      <c r="F209" s="11">
        <v>4</v>
      </c>
      <c r="H209" s="11" t="str">
        <f t="shared" si="206"/>
        <v>py1wfemppct31</v>
      </c>
      <c r="I209" s="11" t="str">
        <f t="shared" si="209"/>
        <v xml:space="preserve">   py1wfemppct31=""</v>
      </c>
      <c r="J209" s="11" t="str">
        <f t="shared" si="207"/>
        <v>wfemppct31=$(py1wfemppct31),</v>
      </c>
      <c r="K209" s="11" t="str">
        <f t="shared" si="210"/>
        <v>y1wfemppct31</v>
      </c>
      <c r="L209" s="11" t="str">
        <f t="shared" si="209"/>
        <v xml:space="preserve">   y1wfemppct31=""</v>
      </c>
      <c r="M209" s="11" t="str">
        <f t="shared" si="211"/>
        <v>y2wfemppct31</v>
      </c>
      <c r="N209" s="11" t="str">
        <f t="shared" ref="N209" si="251">CONCATENATE("   ",M209,MID($I$2,2,3))</f>
        <v xml:space="preserve">   y2wfemppct31=""</v>
      </c>
      <c r="P209" s="11" t="str">
        <f t="shared" si="235"/>
        <v/>
      </c>
      <c r="Q209" s="11" t="str">
        <f t="shared" si="236"/>
        <v/>
      </c>
      <c r="R209" t="str">
        <f t="shared" si="237"/>
        <v/>
      </c>
      <c r="S209" s="11" t="str">
        <f t="shared" si="238"/>
        <v/>
      </c>
    </row>
    <row r="210" spans="2:19" s="11" customFormat="1">
      <c r="B210" s="11" t="s">
        <v>304</v>
      </c>
      <c r="C210" s="11" t="str">
        <f t="shared" si="213"/>
        <v/>
      </c>
      <c r="D210" s="11" t="s">
        <v>25</v>
      </c>
      <c r="E210" s="11" t="s">
        <v>6</v>
      </c>
      <c r="F210" s="11">
        <v>4</v>
      </c>
      <c r="H210" s="11" t="str">
        <f t="shared" si="206"/>
        <v>py1wfemppct40</v>
      </c>
      <c r="I210" s="11" t="str">
        <f t="shared" si="209"/>
        <v xml:space="preserve">   py1wfemppct40=""</v>
      </c>
      <c r="J210" s="11" t="str">
        <f t="shared" si="207"/>
        <v>wfemppct40=$(py1wfemppct40),</v>
      </c>
      <c r="K210" s="11" t="str">
        <f t="shared" si="210"/>
        <v>y1wfemppct40</v>
      </c>
      <c r="L210" s="11" t="str">
        <f t="shared" si="209"/>
        <v xml:space="preserve">   y1wfemppct40=""</v>
      </c>
      <c r="M210" s="11" t="str">
        <f t="shared" si="211"/>
        <v>y2wfemppct40</v>
      </c>
      <c r="N210" s="11" t="str">
        <f t="shared" ref="N210" si="252">CONCATENATE("   ",M210,MID($I$2,2,3))</f>
        <v xml:space="preserve">   y2wfemppct40=""</v>
      </c>
      <c r="P210" s="11" t="str">
        <f t="shared" si="235"/>
        <v/>
      </c>
      <c r="Q210" s="11" t="str">
        <f t="shared" si="236"/>
        <v/>
      </c>
      <c r="R210" t="str">
        <f t="shared" si="237"/>
        <v/>
      </c>
      <c r="S210" s="11" t="str">
        <f t="shared" si="238"/>
        <v/>
      </c>
    </row>
    <row r="211" spans="2:19" s="11" customFormat="1">
      <c r="B211" s="11" t="s">
        <v>305</v>
      </c>
      <c r="C211" s="11" t="str">
        <f t="shared" si="213"/>
        <v/>
      </c>
      <c r="D211" s="11" t="s">
        <v>25</v>
      </c>
      <c r="E211" s="11" t="s">
        <v>6</v>
      </c>
      <c r="F211" s="11">
        <v>4</v>
      </c>
      <c r="H211" s="11" t="str">
        <f t="shared" si="206"/>
        <v>py1wfemppct41</v>
      </c>
      <c r="I211" s="11" t="str">
        <f t="shared" si="209"/>
        <v xml:space="preserve">   py1wfemppct41=""</v>
      </c>
      <c r="J211" s="11" t="str">
        <f t="shared" si="207"/>
        <v>wfemppct41=$(py1wfemppct41),</v>
      </c>
      <c r="K211" s="11" t="str">
        <f t="shared" si="210"/>
        <v>y1wfemppct41</v>
      </c>
      <c r="L211" s="11" t="str">
        <f t="shared" si="209"/>
        <v xml:space="preserve">   y1wfemppct41=""</v>
      </c>
      <c r="M211" s="11" t="str">
        <f t="shared" si="211"/>
        <v>y2wfemppct41</v>
      </c>
      <c r="N211" s="11" t="str">
        <f t="shared" ref="N211" si="253">CONCATENATE("   ",M211,MID($I$2,2,3))</f>
        <v xml:space="preserve">   y2wfemppct41=""</v>
      </c>
      <c r="P211" s="11" t="str">
        <f t="shared" si="235"/>
        <v/>
      </c>
      <c r="Q211" s="11" t="str">
        <f t="shared" si="236"/>
        <v/>
      </c>
      <c r="R211" t="str">
        <f t="shared" si="237"/>
        <v/>
      </c>
      <c r="S211" s="11" t="str">
        <f t="shared" si="238"/>
        <v/>
      </c>
    </row>
    <row r="212" spans="2:19" s="11" customFormat="1">
      <c r="B212" s="11" t="s">
        <v>306</v>
      </c>
      <c r="C212" s="11" t="str">
        <f t="shared" si="213"/>
        <v/>
      </c>
      <c r="D212" s="11" t="s">
        <v>25</v>
      </c>
      <c r="E212" s="11" t="s">
        <v>6</v>
      </c>
      <c r="F212" s="11">
        <v>4</v>
      </c>
      <c r="H212" s="11" t="str">
        <f t="shared" si="206"/>
        <v>py1wfemppct50</v>
      </c>
      <c r="I212" s="11" t="str">
        <f t="shared" si="209"/>
        <v xml:space="preserve">   py1wfemppct50=""</v>
      </c>
      <c r="J212" s="11" t="str">
        <f t="shared" si="207"/>
        <v>wfemppct50=$(py1wfemppct50),</v>
      </c>
      <c r="K212" s="11" t="str">
        <f t="shared" si="210"/>
        <v>y1wfemppct50</v>
      </c>
      <c r="L212" s="11" t="str">
        <f t="shared" si="209"/>
        <v xml:space="preserve">   y1wfemppct50=""</v>
      </c>
      <c r="M212" s="11" t="str">
        <f t="shared" si="211"/>
        <v>y2wfemppct50</v>
      </c>
      <c r="N212" s="11" t="str">
        <f t="shared" ref="N212" si="254">CONCATENATE("   ",M212,MID($I$2,2,3))</f>
        <v xml:space="preserve">   y2wfemppct50=""</v>
      </c>
      <c r="P212" s="11" t="str">
        <f t="shared" si="235"/>
        <v/>
      </c>
      <c r="Q212" s="11" t="str">
        <f t="shared" si="236"/>
        <v/>
      </c>
      <c r="R212" t="str">
        <f t="shared" si="237"/>
        <v/>
      </c>
      <c r="S212" s="11" t="str">
        <f t="shared" si="238"/>
        <v/>
      </c>
    </row>
    <row r="213" spans="2:19" s="11" customFormat="1">
      <c r="B213" s="11" t="s">
        <v>307</v>
      </c>
      <c r="C213" s="11" t="str">
        <f t="shared" si="213"/>
        <v/>
      </c>
      <c r="D213" s="11" t="s">
        <v>25</v>
      </c>
      <c r="E213" s="11" t="s">
        <v>6</v>
      </c>
      <c r="F213" s="11">
        <v>4</v>
      </c>
      <c r="H213" s="11" t="str">
        <f t="shared" si="206"/>
        <v>py1wfemppct51</v>
      </c>
      <c r="I213" s="11" t="str">
        <f t="shared" si="209"/>
        <v xml:space="preserve">   py1wfemppct51=""</v>
      </c>
      <c r="J213" s="11" t="str">
        <f t="shared" si="207"/>
        <v>wfemppct51=$(py1wfemppct51),</v>
      </c>
      <c r="K213" s="11" t="str">
        <f t="shared" si="210"/>
        <v>y1wfemppct51</v>
      </c>
      <c r="L213" s="11" t="str">
        <f t="shared" si="209"/>
        <v xml:space="preserve">   y1wfemppct51=""</v>
      </c>
      <c r="M213" s="11" t="str">
        <f t="shared" si="211"/>
        <v>y2wfemppct51</v>
      </c>
      <c r="N213" s="11" t="str">
        <f t="shared" ref="N213" si="255">CONCATENATE("   ",M213,MID($I$2,2,3))</f>
        <v xml:space="preserve">   y2wfemppct51=""</v>
      </c>
      <c r="P213" s="11" t="str">
        <f t="shared" si="235"/>
        <v/>
      </c>
      <c r="Q213" s="11" t="str">
        <f t="shared" si="236"/>
        <v/>
      </c>
      <c r="R213" t="str">
        <f t="shared" si="237"/>
        <v/>
      </c>
      <c r="S213" s="11" t="str">
        <f t="shared" si="238"/>
        <v/>
      </c>
    </row>
    <row r="214" spans="2:19" s="11" customFormat="1">
      <c r="B214" s="11" t="s">
        <v>308</v>
      </c>
      <c r="C214" s="11" t="str">
        <f t="shared" si="213"/>
        <v/>
      </c>
      <c r="D214" s="11" t="s">
        <v>25</v>
      </c>
      <c r="E214" s="11" t="s">
        <v>6</v>
      </c>
      <c r="F214" s="11">
        <v>4</v>
      </c>
      <c r="H214" s="11" t="str">
        <f t="shared" si="206"/>
        <v>py1wfemppct60</v>
      </c>
      <c r="I214" s="11" t="str">
        <f t="shared" si="209"/>
        <v xml:space="preserve">   py1wfemppct60=""</v>
      </c>
      <c r="J214" s="11" t="str">
        <f t="shared" si="207"/>
        <v>wfemppct60=$(py1wfemppct60),</v>
      </c>
      <c r="K214" s="11" t="str">
        <f t="shared" si="210"/>
        <v>y1wfemppct60</v>
      </c>
      <c r="L214" s="11" t="str">
        <f t="shared" si="209"/>
        <v xml:space="preserve">   y1wfemppct60=""</v>
      </c>
      <c r="M214" s="11" t="str">
        <f t="shared" si="211"/>
        <v>y2wfemppct60</v>
      </c>
      <c r="N214" s="11" t="str">
        <f t="shared" ref="N214" si="256">CONCATENATE("   ",M214,MID($I$2,2,3))</f>
        <v xml:space="preserve">   y2wfemppct60=""</v>
      </c>
      <c r="P214" s="11" t="str">
        <f t="shared" si="235"/>
        <v/>
      </c>
      <c r="Q214" s="11" t="str">
        <f t="shared" si="236"/>
        <v/>
      </c>
      <c r="R214" t="str">
        <f t="shared" si="237"/>
        <v/>
      </c>
      <c r="S214" s="11" t="str">
        <f t="shared" si="238"/>
        <v/>
      </c>
    </row>
    <row r="215" spans="2:19" s="11" customFormat="1">
      <c r="B215" s="11" t="s">
        <v>309</v>
      </c>
      <c r="C215" s="11" t="str">
        <f t="shared" si="213"/>
        <v/>
      </c>
      <c r="D215" s="11" t="s">
        <v>25</v>
      </c>
      <c r="E215" s="11" t="s">
        <v>6</v>
      </c>
      <c r="F215" s="11">
        <v>4</v>
      </c>
      <c r="H215" s="11" t="str">
        <f t="shared" si="206"/>
        <v>py1wfemppct70</v>
      </c>
      <c r="I215" s="11" t="str">
        <f t="shared" si="209"/>
        <v xml:space="preserve">   py1wfemppct70=""</v>
      </c>
      <c r="J215" s="11" t="str">
        <f t="shared" si="207"/>
        <v>wfemppct70=$(py1wfemppct70),</v>
      </c>
      <c r="K215" s="11" t="str">
        <f t="shared" si="210"/>
        <v>y1wfemppct70</v>
      </c>
      <c r="L215" s="11" t="str">
        <f t="shared" si="209"/>
        <v xml:space="preserve">   y1wfemppct70=""</v>
      </c>
      <c r="M215" s="11" t="str">
        <f t="shared" si="211"/>
        <v>y2wfemppct70</v>
      </c>
      <c r="N215" s="11" t="str">
        <f t="shared" ref="N215" si="257">CONCATENATE("   ",M215,MID($I$2,2,3))</f>
        <v xml:space="preserve">   y2wfemppct70=""</v>
      </c>
      <c r="P215" s="11" t="str">
        <f t="shared" si="235"/>
        <v/>
      </c>
      <c r="Q215" s="11" t="str">
        <f t="shared" si="236"/>
        <v/>
      </c>
      <c r="R215" t="str">
        <f t="shared" si="237"/>
        <v/>
      </c>
      <c r="S215" s="11" t="str">
        <f t="shared" si="238"/>
        <v/>
      </c>
    </row>
    <row r="216" spans="2:19">
      <c r="B216" t="s">
        <v>251</v>
      </c>
      <c r="C216" t="str">
        <f t="shared" si="213"/>
        <v>SPECGRAD</v>
      </c>
      <c r="D216" t="s">
        <v>26</v>
      </c>
      <c r="E216" t="s">
        <v>6</v>
      </c>
      <c r="F216">
        <v>4</v>
      </c>
      <c r="H216" t="str">
        <f t="shared" si="206"/>
        <v>py1specgrad</v>
      </c>
      <c r="I216" t="str">
        <f t="shared" si="209"/>
        <v xml:space="preserve">   py1specgrad=""</v>
      </c>
      <c r="J216" t="str">
        <f t="shared" si="207"/>
        <v>specgrad=$(py1specgrad),</v>
      </c>
      <c r="K216" t="str">
        <f t="shared" si="210"/>
        <v>y1specgrad</v>
      </c>
      <c r="L216" t="str">
        <f t="shared" si="209"/>
        <v xml:space="preserve">   y1specgrad=""</v>
      </c>
      <c r="M216" t="str">
        <f t="shared" si="211"/>
        <v>y2specgrad</v>
      </c>
      <c r="N216" t="str">
        <f t="shared" ref="N216" si="258">CONCATENATE("   ",M216,MID($I$2,2,3))</f>
        <v xml:space="preserve">   y2specgrad=""</v>
      </c>
      <c r="O216" t="str">
        <f t="shared" si="234"/>
        <v>specgrad=$(y2specgrad),</v>
      </c>
      <c r="P216" t="str">
        <f t="shared" si="235"/>
        <v>cyspecgrad</v>
      </c>
      <c r="Q216" t="str">
        <f t="shared" si="236"/>
        <v xml:space="preserve">   cyspecgrad=""</v>
      </c>
      <c r="R216" t="str">
        <f t="shared" si="237"/>
        <v xml:space="preserve">          specgrad=$(cyspecgrad),</v>
      </c>
      <c r="S216" t="str">
        <f t="shared" si="238"/>
        <v xml:space="preserve">          gactrept.specgrad as cyspecgrad,</v>
      </c>
    </row>
    <row r="217" spans="2:19">
      <c r="B217" t="s">
        <v>252</v>
      </c>
      <c r="C217" t="str">
        <f t="shared" si="213"/>
        <v>SPECGRADEM</v>
      </c>
      <c r="D217" t="s">
        <v>26</v>
      </c>
      <c r="E217" t="s">
        <v>6</v>
      </c>
      <c r="F217">
        <v>4</v>
      </c>
      <c r="H217" t="str">
        <f t="shared" si="206"/>
        <v>py1specgradem</v>
      </c>
      <c r="I217" t="str">
        <f t="shared" si="209"/>
        <v xml:space="preserve">   py1specgradem=""</v>
      </c>
      <c r="J217" t="str">
        <f t="shared" si="207"/>
        <v>specgradem=$(py1specgradem),</v>
      </c>
      <c r="K217" t="str">
        <f t="shared" si="210"/>
        <v>y1specgradem</v>
      </c>
      <c r="L217" t="str">
        <f t="shared" si="209"/>
        <v xml:space="preserve">   y1specgradem=""</v>
      </c>
      <c r="M217" t="str">
        <f t="shared" si="211"/>
        <v>y2specgradem</v>
      </c>
      <c r="N217" t="str">
        <f t="shared" ref="N217" si="259">CONCATENATE("   ",M217,MID($I$2,2,3))</f>
        <v xml:space="preserve">   y2specgradem=""</v>
      </c>
      <c r="O217" t="str">
        <f t="shared" si="234"/>
        <v>specgradem=$(y2specgradem),</v>
      </c>
      <c r="P217" t="str">
        <f t="shared" si="235"/>
        <v>cyspecgradem</v>
      </c>
      <c r="Q217" t="str">
        <f t="shared" si="236"/>
        <v xml:space="preserve">   cyspecgradem=""</v>
      </c>
      <c r="R217" t="str">
        <f t="shared" si="237"/>
        <v xml:space="preserve">          specgradem=$(cyspecgradem),</v>
      </c>
      <c r="S217" t="str">
        <f t="shared" si="238"/>
        <v xml:space="preserve">          gactrept.specgradem as cyspecgradem,</v>
      </c>
    </row>
    <row r="218" spans="2:19" s="11" customFormat="1">
      <c r="B218" s="11" t="s">
        <v>253</v>
      </c>
      <c r="C218" t="str">
        <f t="shared" si="213"/>
        <v/>
      </c>
      <c r="D218" s="11" t="s">
        <v>25</v>
      </c>
      <c r="E218" s="11" t="s">
        <v>9</v>
      </c>
      <c r="F218" s="11">
        <v>4</v>
      </c>
      <c r="H218" s="11" t="str">
        <f t="shared" si="206"/>
        <v>py1specemprt</v>
      </c>
      <c r="I218" s="11" t="str">
        <f t="shared" si="209"/>
        <v xml:space="preserve">   py1specemprt=""</v>
      </c>
      <c r="J218" s="11" t="str">
        <f t="shared" si="207"/>
        <v>specemprt=$(py1specemprt),</v>
      </c>
      <c r="K218" s="11" t="str">
        <f t="shared" si="210"/>
        <v>y1specemprt</v>
      </c>
      <c r="L218" s="11" t="str">
        <f t="shared" si="209"/>
        <v xml:space="preserve">   y1specemprt=""</v>
      </c>
      <c r="M218" s="11" t="str">
        <f t="shared" si="211"/>
        <v>y2specemprt</v>
      </c>
      <c r="N218" s="11" t="str">
        <f t="shared" ref="N218" si="260">CONCATENATE("   ",M218,MID($I$2,2,3))</f>
        <v xml:space="preserve">   y2specemprt=""</v>
      </c>
      <c r="P218" s="11" t="str">
        <f t="shared" si="235"/>
        <v/>
      </c>
      <c r="Q218" s="11" t="str">
        <f t="shared" si="236"/>
        <v/>
      </c>
      <c r="R218" t="str">
        <f t="shared" si="237"/>
        <v/>
      </c>
      <c r="S218" s="11" t="str">
        <f t="shared" si="238"/>
        <v/>
      </c>
    </row>
    <row r="219" spans="2:19">
      <c r="B219" t="s">
        <v>254</v>
      </c>
      <c r="C219" t="str">
        <f t="shared" si="213"/>
        <v>SPECGRADPL</v>
      </c>
      <c r="D219" t="s">
        <v>26</v>
      </c>
      <c r="E219" t="s">
        <v>6</v>
      </c>
      <c r="F219">
        <v>3</v>
      </c>
      <c r="H219" t="str">
        <f t="shared" si="206"/>
        <v>py1specgradpl</v>
      </c>
      <c r="I219" t="str">
        <f t="shared" si="209"/>
        <v xml:space="preserve">   py1specgradpl=""</v>
      </c>
      <c r="J219" t="str">
        <f t="shared" si="207"/>
        <v>specgradpl=$(py1specgradpl),</v>
      </c>
      <c r="K219" t="str">
        <f t="shared" si="210"/>
        <v>y1specgradpl</v>
      </c>
      <c r="L219" t="str">
        <f t="shared" si="209"/>
        <v xml:space="preserve">   y1specgradpl=""</v>
      </c>
      <c r="M219" t="str">
        <f t="shared" si="211"/>
        <v>y2specgradpl</v>
      </c>
      <c r="N219" t="str">
        <f t="shared" ref="N219" si="261">CONCATENATE("   ",M219,MID($I$2,2,3))</f>
        <v xml:space="preserve">   y2specgradpl=""</v>
      </c>
      <c r="O219" t="str">
        <f t="shared" si="234"/>
        <v>specgradpl=$(y2specgradpl),</v>
      </c>
      <c r="P219" t="str">
        <f t="shared" si="235"/>
        <v>cyspecgradpl</v>
      </c>
      <c r="Q219" t="str">
        <f t="shared" si="236"/>
        <v xml:space="preserve">   cyspecgradpl=""</v>
      </c>
      <c r="R219" t="str">
        <f t="shared" si="237"/>
        <v xml:space="preserve">          specgradpl=$(cyspecgradpl),</v>
      </c>
      <c r="S219" t="str">
        <f t="shared" si="238"/>
        <v xml:space="preserve">          gactrept.specgradpl as cyspecgradpl,</v>
      </c>
    </row>
    <row r="220" spans="2:19">
      <c r="B220" t="s">
        <v>376</v>
      </c>
      <c r="C220" t="str">
        <f t="shared" si="213"/>
        <v>REMSECTCNT</v>
      </c>
      <c r="D220" t="s">
        <v>26</v>
      </c>
      <c r="E220" t="s">
        <v>6</v>
      </c>
      <c r="F220">
        <v>3</v>
      </c>
      <c r="H220" t="str">
        <f t="shared" si="206"/>
        <v>py1remsectcnt</v>
      </c>
      <c r="I220" t="str">
        <f t="shared" si="209"/>
        <v xml:space="preserve">   py1remsectcnt=""</v>
      </c>
      <c r="J220" t="str">
        <f t="shared" si="207"/>
        <v>remsectcnt=$(py1remsectcnt),</v>
      </c>
      <c r="K220" t="str">
        <f t="shared" si="210"/>
        <v>y1remsectcnt</v>
      </c>
      <c r="L220" t="str">
        <f t="shared" si="209"/>
        <v xml:space="preserve">   y1remsectcnt=""</v>
      </c>
      <c r="M220" t="str">
        <f t="shared" si="211"/>
        <v>y2remsectcnt</v>
      </c>
      <c r="N220" t="str">
        <f t="shared" ref="N220" si="262">CONCATENATE("   ",M220,MID($I$2,2,3))</f>
        <v xml:space="preserve">   y2remsectcnt=""</v>
      </c>
      <c r="O220" t="str">
        <f t="shared" si="234"/>
        <v>remsectcnt=$(y2remsectcnt),</v>
      </c>
      <c r="P220" t="str">
        <f t="shared" si="235"/>
        <v>cyremsectcnt</v>
      </c>
      <c r="Q220" t="str">
        <f t="shared" si="236"/>
        <v xml:space="preserve">   cyremsectcnt=""</v>
      </c>
      <c r="R220" t="str">
        <f t="shared" si="237"/>
        <v xml:space="preserve">          remsectcnt=$(cyremsectcnt),</v>
      </c>
      <c r="S220" t="str">
        <f t="shared" si="238"/>
        <v xml:space="preserve">          gactrept.remsectcnt as cyremsectcnt,</v>
      </c>
    </row>
    <row r="221" spans="2:19">
      <c r="B221" t="s">
        <v>377</v>
      </c>
      <c r="C221" t="str">
        <f t="shared" si="213"/>
        <v>REMSTUCNT</v>
      </c>
      <c r="D221" t="s">
        <v>26</v>
      </c>
      <c r="E221" t="s">
        <v>6</v>
      </c>
      <c r="F221">
        <v>4</v>
      </c>
      <c r="H221" t="str">
        <f t="shared" si="206"/>
        <v>py1remstucnt</v>
      </c>
      <c r="I221" t="str">
        <f t="shared" si="209"/>
        <v xml:space="preserve">   py1remstucnt=""</v>
      </c>
      <c r="J221" t="str">
        <f t="shared" si="207"/>
        <v>remstucnt=$(py1remstucnt),</v>
      </c>
      <c r="K221" t="str">
        <f t="shared" si="210"/>
        <v>y1remstucnt</v>
      </c>
      <c r="L221" t="str">
        <f t="shared" si="209"/>
        <v xml:space="preserve">   y1remstucnt=""</v>
      </c>
      <c r="M221" t="str">
        <f t="shared" si="211"/>
        <v>y2remstucnt</v>
      </c>
      <c r="N221" t="str">
        <f t="shared" ref="N221" si="263">CONCATENATE("   ",M221,MID($I$2,2,3))</f>
        <v xml:space="preserve">   y2remstucnt=""</v>
      </c>
      <c r="O221" t="str">
        <f t="shared" si="234"/>
        <v>remstucnt=$(y2remstucnt),</v>
      </c>
      <c r="P221" t="str">
        <f t="shared" si="235"/>
        <v>cyremstucnt</v>
      </c>
      <c r="Q221" t="str">
        <f t="shared" si="236"/>
        <v xml:space="preserve">   cyremstucnt=""</v>
      </c>
      <c r="R221" t="str">
        <f t="shared" si="237"/>
        <v xml:space="preserve">          remstucnt=$(cyremstucnt),</v>
      </c>
      <c r="S221" t="str">
        <f t="shared" si="238"/>
        <v xml:space="preserve">          gactrept.remstucnt as cyremstucnt,</v>
      </c>
    </row>
    <row r="222" spans="2:19">
      <c r="B222" t="s">
        <v>255</v>
      </c>
      <c r="C222" t="str">
        <f t="shared" si="213"/>
        <v>ASSOCPGMS</v>
      </c>
      <c r="D222" t="s">
        <v>26</v>
      </c>
      <c r="E222" t="s">
        <v>6</v>
      </c>
      <c r="F222">
        <v>2</v>
      </c>
      <c r="H222" t="str">
        <f t="shared" si="206"/>
        <v>py1assocpgms</v>
      </c>
      <c r="I222" t="str">
        <f t="shared" si="209"/>
        <v xml:space="preserve">   py1assocpgms=""</v>
      </c>
      <c r="J222" t="str">
        <f t="shared" si="207"/>
        <v>assocpgms=$(py1assocpgms),</v>
      </c>
      <c r="K222" t="str">
        <f t="shared" si="210"/>
        <v>y1assocpgms</v>
      </c>
      <c r="L222" t="str">
        <f t="shared" si="209"/>
        <v xml:space="preserve">   y1assocpgms=""</v>
      </c>
      <c r="M222" t="str">
        <f t="shared" si="211"/>
        <v>y2assocpgms</v>
      </c>
      <c r="N222" t="str">
        <f t="shared" ref="N222" si="264">CONCATENATE("   ",M222,MID($I$2,2,3))</f>
        <v xml:space="preserve">   y2assocpgms=""</v>
      </c>
      <c r="O222" t="str">
        <f t="shared" si="234"/>
        <v>assocpgms=$(y2assocpgms),</v>
      </c>
      <c r="P222" t="str">
        <f t="shared" si="235"/>
        <v>cyassocpgms</v>
      </c>
      <c r="Q222" t="str">
        <f t="shared" si="236"/>
        <v xml:space="preserve">   cyassocpgms=""</v>
      </c>
      <c r="R222" t="str">
        <f t="shared" si="237"/>
        <v xml:space="preserve">          assocpgms=$(cyassocpgms),</v>
      </c>
      <c r="S222" t="str">
        <f t="shared" si="238"/>
        <v xml:space="preserve">          gactrept.assocpgms as cyassocpgms,</v>
      </c>
    </row>
    <row r="223" spans="2:19">
      <c r="B223" t="s">
        <v>256</v>
      </c>
      <c r="C223" t="str">
        <f t="shared" si="213"/>
        <v>ASSOCENRL</v>
      </c>
      <c r="D223" t="s">
        <v>26</v>
      </c>
      <c r="E223" t="s">
        <v>6</v>
      </c>
      <c r="F223">
        <v>4</v>
      </c>
      <c r="H223" t="str">
        <f t="shared" si="206"/>
        <v>py1assocenrl</v>
      </c>
      <c r="I223" t="str">
        <f t="shared" si="209"/>
        <v xml:space="preserve">   py1assocenrl=""</v>
      </c>
      <c r="J223" t="str">
        <f t="shared" si="207"/>
        <v>assocenrl=$(py1assocenrl),</v>
      </c>
      <c r="K223" t="str">
        <f t="shared" si="210"/>
        <v>y1assocenrl</v>
      </c>
      <c r="L223" t="str">
        <f t="shared" si="209"/>
        <v xml:space="preserve">   y1assocenrl=""</v>
      </c>
      <c r="M223" t="str">
        <f t="shared" si="211"/>
        <v>y2assocenrl</v>
      </c>
      <c r="N223" t="str">
        <f t="shared" ref="N223" si="265">CONCATENATE("   ",M223,MID($I$2,2,3))</f>
        <v xml:space="preserve">   y2assocenrl=""</v>
      </c>
      <c r="O223" t="str">
        <f t="shared" si="234"/>
        <v>assocenrl=$(y2assocenrl),</v>
      </c>
      <c r="P223" t="str">
        <f t="shared" si="235"/>
        <v>cyassocenrl</v>
      </c>
      <c r="Q223" t="str">
        <f t="shared" si="236"/>
        <v xml:space="preserve">   cyassocenrl=""</v>
      </c>
      <c r="R223" t="str">
        <f t="shared" si="237"/>
        <v xml:space="preserve">          assocenrl=$(cyassocenrl),</v>
      </c>
      <c r="S223" t="str">
        <f t="shared" si="238"/>
        <v xml:space="preserve">          gactrept.assocenrl as cyassocenrl,</v>
      </c>
    </row>
    <row r="224" spans="2:19">
      <c r="B224" t="s">
        <v>258</v>
      </c>
      <c r="C224" t="str">
        <f t="shared" si="213"/>
        <v>NONRESTUIT</v>
      </c>
      <c r="D224" t="s">
        <v>26</v>
      </c>
      <c r="E224" t="s">
        <v>379</v>
      </c>
      <c r="F224">
        <v>7</v>
      </c>
      <c r="H224" t="str">
        <f t="shared" si="206"/>
        <v>py1nonrestuit</v>
      </c>
      <c r="I224" t="str">
        <f t="shared" si="209"/>
        <v xml:space="preserve">   py1nonrestuit=""</v>
      </c>
      <c r="J224" t="str">
        <f t="shared" si="207"/>
        <v>nonrestuit=$(py1nonrestuit),</v>
      </c>
      <c r="K224" t="str">
        <f t="shared" si="210"/>
        <v>y1nonrestuit</v>
      </c>
      <c r="L224" t="str">
        <f t="shared" si="209"/>
        <v xml:space="preserve">   y1nonrestuit=""</v>
      </c>
      <c r="M224" t="str">
        <f t="shared" si="211"/>
        <v>y2nonrestuit</v>
      </c>
      <c r="N224" t="str">
        <f t="shared" ref="N224" si="266">CONCATENATE("   ",M224,MID($I$2,2,3))</f>
        <v xml:space="preserve">   y2nonrestuit=""</v>
      </c>
      <c r="O224" t="str">
        <f t="shared" si="234"/>
        <v>nonrestuit=$(y2nonrestuit),</v>
      </c>
      <c r="P224" t="str">
        <f t="shared" si="235"/>
        <v>cynonrestuit</v>
      </c>
      <c r="Q224" t="str">
        <f t="shared" si="236"/>
        <v xml:space="preserve">   cynonrestuit=""</v>
      </c>
      <c r="R224" t="str">
        <f t="shared" si="237"/>
        <v xml:space="preserve">          nonrestuit=$(cynonrestuit),</v>
      </c>
      <c r="S224" t="str">
        <f t="shared" si="238"/>
        <v xml:space="preserve">          gactrept.nonrestuit as cynonrestuit,</v>
      </c>
    </row>
    <row r="225" spans="2:19">
      <c r="B225" t="s">
        <v>260</v>
      </c>
      <c r="C225" t="str">
        <f t="shared" si="213"/>
        <v>NONRESPEER</v>
      </c>
      <c r="D225" t="s">
        <v>26</v>
      </c>
      <c r="E225" t="s">
        <v>379</v>
      </c>
      <c r="F225">
        <v>7</v>
      </c>
      <c r="H225" t="str">
        <f t="shared" si="206"/>
        <v>py1nonrespeer</v>
      </c>
      <c r="I225" t="str">
        <f t="shared" si="209"/>
        <v xml:space="preserve">   py1nonrespeer=""</v>
      </c>
      <c r="J225" t="str">
        <f t="shared" si="207"/>
        <v>nonrespeer=$(py1nonrespeer),</v>
      </c>
      <c r="K225" t="str">
        <f t="shared" si="210"/>
        <v>y1nonrespeer</v>
      </c>
      <c r="L225" t="str">
        <f t="shared" si="209"/>
        <v xml:space="preserve">   y1nonrespeer=""</v>
      </c>
      <c r="M225" t="str">
        <f t="shared" si="211"/>
        <v>y2nonrespeer</v>
      </c>
      <c r="N225" t="str">
        <f t="shared" ref="N225" si="267">CONCATENATE("   ",M225,MID($I$2,2,3))</f>
        <v xml:space="preserve">   y2nonrespeer=""</v>
      </c>
      <c r="O225" t="str">
        <f t="shared" si="234"/>
        <v>nonrespeer=$(y2nonrespeer),</v>
      </c>
      <c r="P225" t="str">
        <f t="shared" si="235"/>
        <v>cynonrespeer</v>
      </c>
      <c r="Q225" t="str">
        <f t="shared" si="236"/>
        <v xml:space="preserve">   cynonrespeer=""</v>
      </c>
      <c r="R225" t="str">
        <f t="shared" si="237"/>
        <v xml:space="preserve">          nonrespeer=$(cynonrespeer),</v>
      </c>
      <c r="S225" t="str">
        <f t="shared" si="238"/>
        <v xml:space="preserve">          gactrept.nonrespeer as cynonrespeer,</v>
      </c>
    </row>
    <row r="226" spans="2:19" s="11" customFormat="1">
      <c r="B226" s="11" t="s">
        <v>259</v>
      </c>
      <c r="C226" s="11" t="str">
        <f t="shared" si="213"/>
        <v>NONRESDIFF</v>
      </c>
      <c r="D226" s="11" t="s">
        <v>26</v>
      </c>
      <c r="E226" s="11" t="s">
        <v>312</v>
      </c>
      <c r="F226" s="11">
        <v>6</v>
      </c>
      <c r="H226" s="11" t="str">
        <f t="shared" si="206"/>
        <v>py1nonresdiff</v>
      </c>
      <c r="I226" s="11" t="str">
        <f t="shared" si="209"/>
        <v xml:space="preserve">   py1nonresdiff=""</v>
      </c>
      <c r="J226" s="11" t="str">
        <f t="shared" si="207"/>
        <v>nonresdiff=$(py1nonresdiff),</v>
      </c>
      <c r="K226" s="11" t="str">
        <f t="shared" si="210"/>
        <v>y1nonresdiff</v>
      </c>
      <c r="L226" s="11" t="str">
        <f t="shared" si="209"/>
        <v xml:space="preserve">   y1nonresdiff=""</v>
      </c>
      <c r="M226" s="11" t="str">
        <f t="shared" si="211"/>
        <v>y2nonresdiff</v>
      </c>
      <c r="N226" s="11" t="str">
        <f t="shared" ref="N226" si="268">CONCATENATE("   ",M226,MID($I$2,2,3))</f>
        <v xml:space="preserve">   y2nonresdiff=""</v>
      </c>
      <c r="P226" s="11" t="str">
        <f t="shared" si="235"/>
        <v>cynonresdiff</v>
      </c>
      <c r="Q226" s="11" t="str">
        <f t="shared" si="236"/>
        <v xml:space="preserve">   cynonresdiff=""</v>
      </c>
      <c r="R226" t="str">
        <f t="shared" si="237"/>
        <v xml:space="preserve">          nonresdiff=$(cynonresdiff),</v>
      </c>
      <c r="S226" s="11" t="str">
        <f t="shared" si="238"/>
        <v xml:space="preserve">          gactrept.nonresdiff as cynonresdiff,</v>
      </c>
    </row>
    <row r="227" spans="2:19">
      <c r="B227" t="s">
        <v>211</v>
      </c>
      <c r="C227" t="str">
        <f t="shared" si="213"/>
        <v>HDCNTUG</v>
      </c>
      <c r="D227" t="s">
        <v>26</v>
      </c>
      <c r="E227" t="s">
        <v>6</v>
      </c>
      <c r="F227">
        <v>5</v>
      </c>
      <c r="H227" t="str">
        <f t="shared" si="206"/>
        <v>py1hdcntug</v>
      </c>
      <c r="I227" t="str">
        <f t="shared" si="209"/>
        <v xml:space="preserve">   py1hdcntug=""</v>
      </c>
      <c r="J227" t="str">
        <f t="shared" si="207"/>
        <v>hdcntug=$(py1hdcntug),</v>
      </c>
      <c r="K227" t="str">
        <f t="shared" si="210"/>
        <v>y1hdcntug</v>
      </c>
      <c r="L227" t="str">
        <f t="shared" si="209"/>
        <v xml:space="preserve">   y1hdcntug=""</v>
      </c>
      <c r="M227" t="str">
        <f t="shared" si="211"/>
        <v>y2hdcntug</v>
      </c>
      <c r="N227" t="str">
        <f t="shared" ref="N227" si="269">CONCATENATE("   ",M227,MID($I$2,2,3))</f>
        <v xml:space="preserve">   y2hdcntug=""</v>
      </c>
      <c r="O227" t="str">
        <f t="shared" si="234"/>
        <v>hdcntug=$(y2hdcntug),</v>
      </c>
      <c r="P227" t="str">
        <f t="shared" si="235"/>
        <v>cyhdcntug</v>
      </c>
      <c r="Q227" t="str">
        <f t="shared" si="236"/>
        <v xml:space="preserve">   cyhdcntug=""</v>
      </c>
      <c r="R227" t="str">
        <f t="shared" si="237"/>
        <v xml:space="preserve">          hdcntug=$(cyhdcntug),</v>
      </c>
      <c r="S227" t="str">
        <f t="shared" si="238"/>
        <v xml:space="preserve">          gactrept.hdcntug as cyhdcntug,</v>
      </c>
    </row>
    <row r="228" spans="2:19">
      <c r="B228" t="s">
        <v>215</v>
      </c>
      <c r="C228" t="str">
        <f t="shared" si="213"/>
        <v>HDCNTGRAD</v>
      </c>
      <c r="D228" t="s">
        <v>26</v>
      </c>
      <c r="E228" t="s">
        <v>6</v>
      </c>
      <c r="F228">
        <v>5</v>
      </c>
      <c r="H228" t="str">
        <f t="shared" si="206"/>
        <v>py1hdcntgrad</v>
      </c>
      <c r="I228" t="str">
        <f t="shared" si="209"/>
        <v xml:space="preserve">   py1hdcntgrad=""</v>
      </c>
      <c r="J228" t="str">
        <f t="shared" si="207"/>
        <v>hdcntgrad=$(py1hdcntgrad),</v>
      </c>
      <c r="K228" t="str">
        <f t="shared" si="210"/>
        <v>y1hdcntgrad</v>
      </c>
      <c r="L228" t="str">
        <f t="shared" si="209"/>
        <v xml:space="preserve">   y1hdcntgrad=""</v>
      </c>
      <c r="M228" t="str">
        <f t="shared" si="211"/>
        <v>y2hdcntgrad</v>
      </c>
      <c r="N228" t="str">
        <f t="shared" ref="N228" si="270">CONCATENATE("   ",M228,MID($I$2,2,3))</f>
        <v xml:space="preserve">   y2hdcntgrad=""</v>
      </c>
      <c r="O228" t="str">
        <f t="shared" si="234"/>
        <v>hdcntgrad=$(y2hdcntgrad),</v>
      </c>
      <c r="P228" t="str">
        <f t="shared" si="235"/>
        <v>cyhdcntgrad</v>
      </c>
      <c r="Q228" t="str">
        <f t="shared" si="236"/>
        <v xml:space="preserve">   cyhdcntgrad=""</v>
      </c>
      <c r="R228" t="str">
        <f t="shared" si="237"/>
        <v xml:space="preserve">          hdcntgrad=$(cyhdcntgrad),</v>
      </c>
      <c r="S228" t="str">
        <f t="shared" si="238"/>
        <v xml:space="preserve">          gactrept.hdcntgrad as cyhdcntgrad,</v>
      </c>
    </row>
    <row r="229" spans="2:19" s="11" customFormat="1">
      <c r="B229" s="11" t="s">
        <v>212</v>
      </c>
      <c r="C229" t="str">
        <f t="shared" si="213"/>
        <v/>
      </c>
      <c r="D229" s="11" t="s">
        <v>25</v>
      </c>
      <c r="E229" s="11" t="s">
        <v>6</v>
      </c>
      <c r="F229" s="11">
        <v>5</v>
      </c>
      <c r="H229" s="11" t="str">
        <f t="shared" si="206"/>
        <v>py1hdcnttotal</v>
      </c>
      <c r="I229" s="11" t="str">
        <f t="shared" si="209"/>
        <v xml:space="preserve">   py1hdcnttotal=""</v>
      </c>
      <c r="J229" s="11" t="str">
        <f t="shared" si="207"/>
        <v>hdcnttotal=$(py1hdcnttotal),</v>
      </c>
      <c r="K229" s="11" t="str">
        <f t="shared" si="210"/>
        <v>y1hdcnttotal</v>
      </c>
      <c r="L229" s="11" t="str">
        <f t="shared" si="209"/>
        <v xml:space="preserve">   y1hdcnttotal=""</v>
      </c>
      <c r="M229" s="11" t="str">
        <f t="shared" si="211"/>
        <v>y2hdcnttotal</v>
      </c>
      <c r="N229" s="11" t="str">
        <f t="shared" ref="N229" si="271">CONCATENATE("   ",M229,MID($I$2,2,3))</f>
        <v xml:space="preserve">   y2hdcnttotal=""</v>
      </c>
      <c r="P229" s="11" t="str">
        <f t="shared" si="235"/>
        <v/>
      </c>
      <c r="Q229" s="11" t="str">
        <f t="shared" si="236"/>
        <v/>
      </c>
      <c r="R229" t="str">
        <f t="shared" si="237"/>
        <v/>
      </c>
      <c r="S229" s="11" t="str">
        <f t="shared" si="238"/>
        <v/>
      </c>
    </row>
    <row r="230" spans="2:19">
      <c r="B230" t="s">
        <v>213</v>
      </c>
      <c r="C230" t="str">
        <f t="shared" si="213"/>
        <v>FTEUG</v>
      </c>
      <c r="D230" t="s">
        <v>26</v>
      </c>
      <c r="E230" t="s">
        <v>312</v>
      </c>
      <c r="F230">
        <v>6</v>
      </c>
      <c r="H230" t="str">
        <f t="shared" si="206"/>
        <v>py1fteug</v>
      </c>
      <c r="I230" t="str">
        <f t="shared" si="209"/>
        <v xml:space="preserve">   py1fteug=""</v>
      </c>
      <c r="J230" t="str">
        <f t="shared" si="207"/>
        <v>fteug=$(py1fteug),</v>
      </c>
      <c r="K230" t="str">
        <f t="shared" si="210"/>
        <v>y1fteug</v>
      </c>
      <c r="L230" t="str">
        <f t="shared" si="209"/>
        <v xml:space="preserve">   y1fteug=""</v>
      </c>
      <c r="M230" t="str">
        <f t="shared" si="211"/>
        <v>y2fteug</v>
      </c>
      <c r="N230" t="str">
        <f t="shared" ref="N230" si="272">CONCATENATE("   ",M230,MID($I$2,2,3))</f>
        <v xml:space="preserve">   y2fteug=""</v>
      </c>
      <c r="O230" t="str">
        <f t="shared" si="234"/>
        <v>fteug=$(y2fteug),</v>
      </c>
      <c r="P230" t="str">
        <f t="shared" si="235"/>
        <v>cyfteug</v>
      </c>
      <c r="Q230" t="str">
        <f t="shared" si="236"/>
        <v xml:space="preserve">   cyfteug=""</v>
      </c>
      <c r="R230" t="str">
        <f t="shared" si="237"/>
        <v xml:space="preserve">          fteug=$(cyfteug),</v>
      </c>
      <c r="S230" t="str">
        <f t="shared" si="238"/>
        <v xml:space="preserve">          gactrept.fteug as cyfteug,</v>
      </c>
    </row>
    <row r="231" spans="2:19">
      <c r="B231" t="s">
        <v>214</v>
      </c>
      <c r="C231" t="str">
        <f t="shared" si="213"/>
        <v>FTEGRAD</v>
      </c>
      <c r="D231" t="s">
        <v>26</v>
      </c>
      <c r="E231" t="s">
        <v>312</v>
      </c>
      <c r="F231">
        <v>6</v>
      </c>
      <c r="H231" t="str">
        <f t="shared" si="206"/>
        <v>py1ftegrad</v>
      </c>
      <c r="I231" t="str">
        <f t="shared" si="209"/>
        <v xml:space="preserve">   py1ftegrad=""</v>
      </c>
      <c r="J231" t="str">
        <f t="shared" si="207"/>
        <v>ftegrad=$(py1ftegrad),</v>
      </c>
      <c r="K231" t="str">
        <f t="shared" si="210"/>
        <v>y1ftegrad</v>
      </c>
      <c r="L231" t="str">
        <f t="shared" si="209"/>
        <v xml:space="preserve">   y1ftegrad=""</v>
      </c>
      <c r="M231" t="str">
        <f t="shared" si="211"/>
        <v>y2ftegrad</v>
      </c>
      <c r="N231" t="str">
        <f t="shared" ref="N231" si="273">CONCATENATE("   ",M231,MID($I$2,2,3))</f>
        <v xml:space="preserve">   y2ftegrad=""</v>
      </c>
      <c r="O231" t="str">
        <f t="shared" si="234"/>
        <v>ftegrad=$(y2ftegrad),</v>
      </c>
      <c r="P231" t="str">
        <f t="shared" si="235"/>
        <v>cyftegrad</v>
      </c>
      <c r="Q231" t="str">
        <f t="shared" si="236"/>
        <v xml:space="preserve">   cyftegrad=""</v>
      </c>
      <c r="R231" t="str">
        <f t="shared" si="237"/>
        <v xml:space="preserve">          ftegrad=$(cyftegrad),</v>
      </c>
      <c r="S231" t="str">
        <f t="shared" si="238"/>
        <v xml:space="preserve">          gactrept.ftegrad as cyftegrad,</v>
      </c>
    </row>
    <row r="232" spans="2:19" s="11" customFormat="1">
      <c r="B232" s="11" t="s">
        <v>216</v>
      </c>
      <c r="C232" t="str">
        <f t="shared" si="213"/>
        <v/>
      </c>
      <c r="D232" s="11" t="s">
        <v>25</v>
      </c>
      <c r="E232" s="11" t="s">
        <v>261</v>
      </c>
      <c r="F232" s="11">
        <v>5</v>
      </c>
      <c r="H232" s="11" t="str">
        <f t="shared" si="206"/>
        <v>py1ftetotal</v>
      </c>
      <c r="I232" s="11" t="str">
        <f t="shared" si="209"/>
        <v xml:space="preserve">   py1ftetotal=""</v>
      </c>
      <c r="J232" s="11" t="str">
        <f t="shared" si="207"/>
        <v>ftetotal=$(py1ftetotal),</v>
      </c>
      <c r="K232" s="11" t="str">
        <f t="shared" si="210"/>
        <v>y1ftetotal</v>
      </c>
      <c r="L232" s="11" t="str">
        <f t="shared" si="209"/>
        <v xml:space="preserve">   y1ftetotal=""</v>
      </c>
      <c r="M232" s="11" t="str">
        <f t="shared" si="211"/>
        <v>y2ftetotal</v>
      </c>
      <c r="N232" s="11" t="str">
        <f t="shared" ref="N232" si="274">CONCATENATE("   ",M232,MID($I$2,2,3))</f>
        <v xml:space="preserve">   y2ftetotal=""</v>
      </c>
      <c r="P232" s="11" t="str">
        <f t="shared" si="235"/>
        <v/>
      </c>
      <c r="Q232" s="11" t="str">
        <f t="shared" si="236"/>
        <v/>
      </c>
      <c r="R232" t="str">
        <f t="shared" si="237"/>
        <v/>
      </c>
      <c r="S232" s="11" t="str">
        <f t="shared" si="238"/>
        <v/>
      </c>
    </row>
    <row r="233" spans="2:19">
      <c r="B233" t="s">
        <v>220</v>
      </c>
      <c r="C233" t="str">
        <f t="shared" si="213"/>
        <v>HDCNTFAC</v>
      </c>
      <c r="D233" t="s">
        <v>26</v>
      </c>
      <c r="E233" t="s">
        <v>6</v>
      </c>
      <c r="F233">
        <v>4</v>
      </c>
      <c r="H233" t="str">
        <f t="shared" si="206"/>
        <v>py1hdcntfac</v>
      </c>
      <c r="I233" t="str">
        <f t="shared" si="209"/>
        <v xml:space="preserve">   py1hdcntfac=""</v>
      </c>
      <c r="J233" t="str">
        <f t="shared" si="207"/>
        <v>hdcntfac=$(py1hdcntfac),</v>
      </c>
      <c r="K233" t="str">
        <f t="shared" si="210"/>
        <v>y1hdcntfac</v>
      </c>
      <c r="L233" t="str">
        <f t="shared" si="209"/>
        <v xml:space="preserve">   y1hdcntfac=""</v>
      </c>
      <c r="M233" t="str">
        <f t="shared" si="211"/>
        <v>y2hdcntfac</v>
      </c>
      <c r="N233" t="str">
        <f t="shared" ref="N233" si="275">CONCATENATE("   ",M233,MID($I$2,2,3))</f>
        <v xml:space="preserve">   y2hdcntfac=""</v>
      </c>
      <c r="O233" t="str">
        <f t="shared" si="234"/>
        <v>hdcntfac=$(y2hdcntfac),</v>
      </c>
      <c r="P233" t="str">
        <f t="shared" si="235"/>
        <v>cyhdcntfac</v>
      </c>
      <c r="Q233" t="str">
        <f t="shared" si="236"/>
        <v xml:space="preserve">   cyhdcntfac=""</v>
      </c>
      <c r="R233" t="str">
        <f t="shared" si="237"/>
        <v xml:space="preserve">          hdcntfac=$(cyhdcntfac),</v>
      </c>
      <c r="S233" t="str">
        <f t="shared" si="238"/>
        <v xml:space="preserve">          gactrept.hdcntfac as cyhdcntfac,</v>
      </c>
    </row>
    <row r="234" spans="2:19">
      <c r="B234" t="s">
        <v>221</v>
      </c>
      <c r="C234" t="str">
        <f t="shared" si="213"/>
        <v>FTEFAC</v>
      </c>
      <c r="D234" t="s">
        <v>26</v>
      </c>
      <c r="E234" t="s">
        <v>261</v>
      </c>
      <c r="F234">
        <v>5</v>
      </c>
      <c r="H234" t="str">
        <f t="shared" si="206"/>
        <v>py1ftefac</v>
      </c>
      <c r="I234" t="str">
        <f t="shared" si="209"/>
        <v xml:space="preserve">   py1ftefac=""</v>
      </c>
      <c r="J234" t="str">
        <f t="shared" si="207"/>
        <v>ftefac=$(py1ftefac),</v>
      </c>
      <c r="K234" t="str">
        <f t="shared" si="210"/>
        <v>y1ftefac</v>
      </c>
      <c r="L234" t="str">
        <f t="shared" si="209"/>
        <v xml:space="preserve">   y1ftefac=""</v>
      </c>
      <c r="M234" t="str">
        <f t="shared" si="211"/>
        <v>y2ftefac</v>
      </c>
      <c r="N234" t="str">
        <f t="shared" ref="N234" si="276">CONCATENATE("   ",M234,MID($I$2,2,3))</f>
        <v xml:space="preserve">   y2ftefac=""</v>
      </c>
      <c r="O234" t="str">
        <f t="shared" si="234"/>
        <v>ftefac=$(y2ftefac),</v>
      </c>
      <c r="P234" t="str">
        <f t="shared" si="235"/>
        <v>cyftefac</v>
      </c>
      <c r="Q234" t="str">
        <f t="shared" si="236"/>
        <v xml:space="preserve">   cyftefac=""</v>
      </c>
      <c r="R234" t="str">
        <f t="shared" si="237"/>
        <v xml:space="preserve">          ftefac=$(cyftefac),</v>
      </c>
      <c r="S234" t="str">
        <f t="shared" si="238"/>
        <v xml:space="preserve">          gactrept.ftefac as cyftefac,</v>
      </c>
    </row>
    <row r="235" spans="2:19">
      <c r="B235" t="s">
        <v>223</v>
      </c>
      <c r="C235" t="str">
        <f t="shared" si="213"/>
        <v>UGHDCNTDUP</v>
      </c>
      <c r="D235" t="s">
        <v>26</v>
      </c>
      <c r="E235" t="s">
        <v>6</v>
      </c>
      <c r="F235">
        <v>6</v>
      </c>
      <c r="H235" t="str">
        <f t="shared" si="206"/>
        <v>py1ughdcntdup</v>
      </c>
      <c r="I235" t="str">
        <f t="shared" si="209"/>
        <v xml:space="preserve">   py1ughdcntdup=""</v>
      </c>
      <c r="J235" t="str">
        <f t="shared" si="207"/>
        <v>ughdcntdup=$(py1ughdcntdup),</v>
      </c>
      <c r="K235" t="str">
        <f t="shared" si="210"/>
        <v>y1ughdcntdup</v>
      </c>
      <c r="L235" t="str">
        <f t="shared" si="209"/>
        <v xml:space="preserve">   y1ughdcntdup=""</v>
      </c>
      <c r="M235" t="str">
        <f t="shared" si="211"/>
        <v>y2ughdcntdup</v>
      </c>
      <c r="N235" t="str">
        <f t="shared" ref="N235" si="277">CONCATENATE("   ",M235,MID($I$2,2,3))</f>
        <v xml:space="preserve">   y2ughdcntdup=""</v>
      </c>
      <c r="O235" t="str">
        <f t="shared" si="234"/>
        <v>ughdcntdup=$(y2ughdcntdup),</v>
      </c>
      <c r="P235" t="str">
        <f t="shared" si="235"/>
        <v>cyughdcntdup</v>
      </c>
      <c r="Q235" t="str">
        <f t="shared" si="236"/>
        <v xml:space="preserve">   cyughdcntdup=""</v>
      </c>
      <c r="R235" t="str">
        <f t="shared" si="237"/>
        <v xml:space="preserve">          ughdcntdup=$(cyughdcntdup),</v>
      </c>
      <c r="S235" t="str">
        <f t="shared" si="238"/>
        <v xml:space="preserve">          gactrept.ughdcntdup as cyughdcntdup,</v>
      </c>
    </row>
    <row r="236" spans="2:19">
      <c r="B236" t="s">
        <v>225</v>
      </c>
      <c r="C236" t="str">
        <f t="shared" si="213"/>
        <v>UGSECTCNT</v>
      </c>
      <c r="D236" t="s">
        <v>26</v>
      </c>
      <c r="E236" t="s">
        <v>6</v>
      </c>
      <c r="F236">
        <v>4</v>
      </c>
      <c r="H236" t="str">
        <f t="shared" si="206"/>
        <v>py1ugsectcnt</v>
      </c>
      <c r="I236" t="str">
        <f t="shared" si="209"/>
        <v xml:space="preserve">   py1ugsectcnt=""</v>
      </c>
      <c r="J236" t="str">
        <f t="shared" si="207"/>
        <v>ugsectcnt=$(py1ugsectcnt),</v>
      </c>
      <c r="K236" t="str">
        <f t="shared" si="210"/>
        <v>y1ugsectcnt</v>
      </c>
      <c r="L236" t="str">
        <f t="shared" si="209"/>
        <v xml:space="preserve">   y1ugsectcnt=""</v>
      </c>
      <c r="M236" t="str">
        <f t="shared" si="211"/>
        <v>y2ugsectcnt</v>
      </c>
      <c r="N236" t="str">
        <f t="shared" ref="N236" si="278">CONCATENATE("   ",M236,MID($I$2,2,3))</f>
        <v xml:space="preserve">   y2ugsectcnt=""</v>
      </c>
      <c r="O236" t="str">
        <f t="shared" si="234"/>
        <v>ugsectcnt=$(y2ugsectcnt),</v>
      </c>
      <c r="P236" t="str">
        <f t="shared" si="235"/>
        <v>cyugsectcnt</v>
      </c>
      <c r="Q236" t="str">
        <f t="shared" si="236"/>
        <v xml:space="preserve">   cyugsectcnt=""</v>
      </c>
      <c r="R236" t="str">
        <f t="shared" si="237"/>
        <v xml:space="preserve">          ugsectcnt=$(cyugsectcnt),</v>
      </c>
      <c r="S236" t="str">
        <f t="shared" si="238"/>
        <v xml:space="preserve">          gactrept.ugsectcnt as cyugsectcnt,</v>
      </c>
    </row>
    <row r="237" spans="2:19" s="11" customFormat="1">
      <c r="B237" s="11" t="s">
        <v>218</v>
      </c>
      <c r="C237" s="11" t="str">
        <f t="shared" si="213"/>
        <v/>
      </c>
      <c r="D237" s="11" t="s">
        <v>25</v>
      </c>
      <c r="E237" s="11" t="s">
        <v>8</v>
      </c>
      <c r="F237" s="11">
        <v>3</v>
      </c>
      <c r="H237" s="11" t="str">
        <f t="shared" si="206"/>
        <v>py1clsinratio</v>
      </c>
      <c r="I237" s="11" t="str">
        <f t="shared" si="209"/>
        <v xml:space="preserve">   py1clsinratio=""</v>
      </c>
      <c r="J237" s="11" t="str">
        <f t="shared" si="207"/>
        <v>clsinratio=$(py1clsinratio),</v>
      </c>
      <c r="K237" s="11" t="str">
        <f t="shared" si="210"/>
        <v>y1clsinratio</v>
      </c>
      <c r="L237" s="11" t="str">
        <f t="shared" si="209"/>
        <v xml:space="preserve">   y1clsinratio=""</v>
      </c>
      <c r="M237" s="11" t="str">
        <f t="shared" si="211"/>
        <v>y2clsinratio</v>
      </c>
      <c r="N237" s="11" t="str">
        <f t="shared" ref="N237" si="279">CONCATENATE("   ",M237,MID($I$2,2,3))</f>
        <v xml:space="preserve">   y2clsinratio=""</v>
      </c>
      <c r="P237" s="11" t="str">
        <f t="shared" si="235"/>
        <v/>
      </c>
      <c r="Q237" s="11" t="str">
        <f t="shared" si="236"/>
        <v/>
      </c>
      <c r="R237" t="str">
        <f t="shared" si="237"/>
        <v/>
      </c>
      <c r="S237" s="11" t="str">
        <f t="shared" si="238"/>
        <v/>
      </c>
    </row>
    <row r="238" spans="2:19" s="11" customFormat="1">
      <c r="B238" s="11" t="s">
        <v>219</v>
      </c>
      <c r="C238" s="11" t="str">
        <f t="shared" si="213"/>
        <v/>
      </c>
      <c r="D238" s="11" t="s">
        <v>25</v>
      </c>
      <c r="E238" s="11" t="s">
        <v>8</v>
      </c>
      <c r="F238" s="11">
        <v>3</v>
      </c>
      <c r="H238" s="11" t="str">
        <f t="shared" si="206"/>
        <v>py1stuinratio</v>
      </c>
      <c r="I238" s="11" t="str">
        <f t="shared" si="209"/>
        <v xml:space="preserve">   py1stuinratio=""</v>
      </c>
      <c r="J238" s="11" t="str">
        <f t="shared" si="207"/>
        <v>stuinratio=$(py1stuinratio),</v>
      </c>
      <c r="K238" s="11" t="str">
        <f t="shared" si="210"/>
        <v>y1stuinratio</v>
      </c>
      <c r="L238" s="11" t="str">
        <f t="shared" si="209"/>
        <v xml:space="preserve">   y1stuinratio=""</v>
      </c>
      <c r="M238" s="11" t="str">
        <f t="shared" si="211"/>
        <v>y2stuinratio</v>
      </c>
      <c r="N238" s="11" t="str">
        <f t="shared" ref="N238" si="280">CONCATENATE("   ",M238,MID($I$2,2,3))</f>
        <v xml:space="preserve">   y2stuinratio=""</v>
      </c>
      <c r="P238" s="11" t="str">
        <f t="shared" si="235"/>
        <v/>
      </c>
      <c r="Q238" s="11" t="str">
        <f t="shared" si="236"/>
        <v/>
      </c>
      <c r="R238" t="str">
        <f t="shared" si="237"/>
        <v/>
      </c>
      <c r="S238" s="11" t="str">
        <f t="shared" si="238"/>
        <v/>
      </c>
    </row>
    <row r="239" spans="2:19">
      <c r="B239" t="s">
        <v>262</v>
      </c>
      <c r="C239" t="str">
        <f t="shared" si="213"/>
        <v>NIDEPTCNT</v>
      </c>
      <c r="D239" t="s">
        <v>26</v>
      </c>
      <c r="E239" t="s">
        <v>6</v>
      </c>
      <c r="F239">
        <v>3</v>
      </c>
      <c r="H239" t="str">
        <f t="shared" ref="H239:H240" si="281">CONCATENATE("py1",$B239)</f>
        <v>py1nideptcnt</v>
      </c>
      <c r="I239" t="str">
        <f t="shared" si="209"/>
        <v xml:space="preserve">   py1nideptcnt=""</v>
      </c>
      <c r="J239" t="str">
        <f t="shared" ref="J239" si="282">CONCATENATE(B239,"=$(",H239,"),")</f>
        <v>nideptcnt=$(py1nideptcnt),</v>
      </c>
      <c r="K239" t="str">
        <f t="shared" si="210"/>
        <v>y1nideptcnt</v>
      </c>
      <c r="L239" t="str">
        <f t="shared" si="209"/>
        <v xml:space="preserve">   y1nideptcnt=""</v>
      </c>
      <c r="M239" t="str">
        <f t="shared" si="211"/>
        <v>y2nideptcnt</v>
      </c>
      <c r="N239" t="str">
        <f t="shared" ref="N239" si="283">CONCATENATE("   ",M239,MID($I$2,2,3))</f>
        <v xml:space="preserve">   y2nideptcnt=""</v>
      </c>
      <c r="O239" t="str">
        <f t="shared" si="234"/>
        <v>nideptcnt=$(y2nideptcnt),</v>
      </c>
      <c r="P239" t="str">
        <f t="shared" si="235"/>
        <v>cynideptcnt</v>
      </c>
      <c r="Q239" t="str">
        <f t="shared" si="236"/>
        <v xml:space="preserve">   cynideptcnt=""</v>
      </c>
      <c r="R239" t="str">
        <f t="shared" si="237"/>
        <v xml:space="preserve">          nideptcnt=$(cynideptcnt),</v>
      </c>
      <c r="S239" t="str">
        <f t="shared" si="238"/>
        <v xml:space="preserve">          gactrept.nideptcnt as cynideptcnt,</v>
      </c>
    </row>
    <row r="240" spans="2:19">
      <c r="B240" t="s">
        <v>263</v>
      </c>
      <c r="C240" t="str">
        <f t="shared" si="213"/>
        <v>NIADMINCNT</v>
      </c>
      <c r="D240" t="s">
        <v>26</v>
      </c>
      <c r="E240" t="s">
        <v>6</v>
      </c>
      <c r="F240">
        <v>3</v>
      </c>
      <c r="H240" t="str">
        <f t="shared" si="281"/>
        <v>py1niadmincnt</v>
      </c>
      <c r="I240" t="str">
        <f t="shared" ref="I240:L240" si="284">CONCATENATE("   ",H240,MID($I$2,2,3))</f>
        <v xml:space="preserve">   py1niadmincnt=""</v>
      </c>
      <c r="J240" t="str">
        <f>CONCATENATE(B240,"=$(",H240,")")</f>
        <v>niadmincnt=$(py1niadmincnt)</v>
      </c>
      <c r="K240" t="str">
        <f t="shared" ref="K240" si="285">CONCATENATE("y1",$B240)</f>
        <v>y1niadmincnt</v>
      </c>
      <c r="L240" t="str">
        <f t="shared" si="284"/>
        <v xml:space="preserve">   y1niadmincnt=""</v>
      </c>
      <c r="M240" t="str">
        <f t="shared" ref="M240" si="286">CONCATENATE("y2",$B240)</f>
        <v>y2niadmincnt</v>
      </c>
      <c r="N240" t="str">
        <f t="shared" ref="N240" si="287">CONCATENATE("   ",M240,MID($I$2,2,3))</f>
        <v xml:space="preserve">   y2niadmincnt=""</v>
      </c>
      <c r="O240" t="str">
        <f t="shared" si="234"/>
        <v>niadmincnt=$(y2niadmincnt),</v>
      </c>
      <c r="P240" t="str">
        <f t="shared" si="235"/>
        <v>cyniadmincnt</v>
      </c>
      <c r="Q240" t="str">
        <f t="shared" si="236"/>
        <v xml:space="preserve">   cyniadmincnt=""</v>
      </c>
      <c r="R240" t="str">
        <f t="shared" si="237"/>
        <v xml:space="preserve">          niadmincnt=$(cyniadmincnt),</v>
      </c>
      <c r="S240" t="str">
        <f t="shared" si="238"/>
        <v xml:space="preserve">          gactrept.niadmincnt as cyniadmincnt,</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vt:lpstr>
      <vt:lpstr>Fields</vt:lpstr>
      <vt:lpstr>ALL!Print_Area</vt:lpstr>
      <vt:lpstr>ALL!Print_Titles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Jennifer.Morgan</dc:creator>
  <cp:lastModifiedBy>leann.detillier</cp:lastModifiedBy>
  <cp:lastPrinted>2012-02-24T20:25:07Z</cp:lastPrinted>
  <dcterms:created xsi:type="dcterms:W3CDTF">2011-11-03T13:55:22Z</dcterms:created>
  <dcterms:modified xsi:type="dcterms:W3CDTF">2012-03-07T21:28:49Z</dcterms:modified>
</cp:coreProperties>
</file>